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OCT 2025\"/>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C7" i="4"/>
  <c r="J7" i="4" s="1"/>
  <c r="F5" i="4"/>
  <c r="F8" i="4" l="1"/>
  <c r="F7" i="4"/>
  <c r="H9" i="4"/>
  <c r="D9" i="4"/>
  <c r="I7" i="4"/>
  <c r="I8" i="4"/>
  <c r="K8" i="4" s="1"/>
  <c r="M9" i="4"/>
  <c r="N9" i="4" s="1"/>
  <c r="C9" i="4"/>
  <c r="B10" i="4"/>
  <c r="E7" i="4"/>
  <c r="E8" i="4"/>
  <c r="F9" i="4" l="1"/>
  <c r="J9" i="4"/>
  <c r="H10" i="4"/>
  <c r="D10" i="4"/>
  <c r="F10" i="4" s="1"/>
  <c r="K7" i="4"/>
  <c r="G8" i="4"/>
  <c r="L8" i="4" s="1"/>
  <c r="G7" i="4"/>
  <c r="M10" i="4"/>
  <c r="N10" i="4" s="1"/>
  <c r="I9" i="4"/>
  <c r="E9" i="4"/>
  <c r="G9" i="4" s="1"/>
  <c r="C10" i="4"/>
  <c r="B11" i="4"/>
  <c r="K9" i="4" l="1"/>
  <c r="L9" i="4" s="1"/>
  <c r="J10" i="4"/>
  <c r="L7" i="4"/>
  <c r="H11" i="4"/>
  <c r="D11" i="4"/>
  <c r="F11" i="4" s="1"/>
  <c r="I10" i="4"/>
  <c r="K10" i="4" s="1"/>
  <c r="M11" i="4"/>
  <c r="N11" i="4" s="1"/>
  <c r="E10" i="4"/>
  <c r="C11" i="4"/>
  <c r="B12" i="4"/>
  <c r="J11" i="4" l="1"/>
  <c r="H12" i="4"/>
  <c r="D12" i="4"/>
  <c r="G10" i="4"/>
  <c r="L10" i="4" s="1"/>
  <c r="I11" i="4"/>
  <c r="K11" i="4" s="1"/>
  <c r="M12" i="4"/>
  <c r="N12" i="4" s="1"/>
  <c r="E11" i="4"/>
  <c r="G11" i="4" s="1"/>
  <c r="B13" i="4"/>
  <c r="C12" i="4"/>
  <c r="F12" i="4" l="1"/>
  <c r="J12" i="4"/>
  <c r="H13" i="4"/>
  <c r="D13" i="4"/>
  <c r="E12" i="4"/>
  <c r="G12" i="4" s="1"/>
  <c r="L11" i="4"/>
  <c r="M13" i="4"/>
  <c r="N13" i="4" s="1"/>
  <c r="I12" i="4"/>
  <c r="C13" i="4"/>
  <c r="B14" i="4"/>
  <c r="F13" i="4" l="1"/>
  <c r="J13" i="4"/>
  <c r="H14" i="4"/>
  <c r="D14" i="4"/>
  <c r="K12" i="4"/>
  <c r="L12" i="4" s="1"/>
  <c r="M14" i="4"/>
  <c r="N14" i="4" s="1"/>
  <c r="I13" i="4"/>
  <c r="C14" i="4"/>
  <c r="B15" i="4"/>
  <c r="E13" i="4"/>
  <c r="G13" i="4" l="1"/>
  <c r="K13" i="4"/>
  <c r="F14" i="4"/>
  <c r="J14" i="4"/>
  <c r="H15" i="4"/>
  <c r="D15" i="4"/>
  <c r="E14" i="4"/>
  <c r="M15" i="4"/>
  <c r="N15" i="4" s="1"/>
  <c r="I14" i="4"/>
  <c r="B16" i="4"/>
  <c r="C15" i="4"/>
  <c r="L13" i="4" l="1"/>
  <c r="G14" i="4"/>
  <c r="F15" i="4"/>
  <c r="J15" i="4"/>
  <c r="H16" i="4"/>
  <c r="D16" i="4"/>
  <c r="F16" i="4" s="1"/>
  <c r="K14" i="4"/>
  <c r="C16" i="4"/>
  <c r="M16" i="4"/>
  <c r="N16" i="4" s="1"/>
  <c r="B17" i="4"/>
  <c r="I15" i="4"/>
  <c r="E15" i="4"/>
  <c r="K15" i="4" l="1"/>
  <c r="L14" i="4"/>
  <c r="G15" i="4"/>
  <c r="J16" i="4"/>
  <c r="E16" i="4"/>
  <c r="G16" i="4" s="1"/>
  <c r="H17" i="4"/>
  <c r="D17" i="4"/>
  <c r="I16" i="4"/>
  <c r="K16" i="4" s="1"/>
  <c r="M17" i="4"/>
  <c r="N17" i="4" s="1"/>
  <c r="C17" i="4"/>
  <c r="B18" i="4"/>
  <c r="L15" i="4"/>
  <c r="F17" i="4" l="1"/>
  <c r="J17" i="4"/>
  <c r="L16" i="4"/>
  <c r="H18" i="4"/>
  <c r="D18" i="4"/>
  <c r="I17" i="4"/>
  <c r="K17" i="4" s="1"/>
  <c r="M18" i="4"/>
  <c r="N18" i="4" s="1"/>
  <c r="B19" i="4"/>
  <c r="C18" i="4"/>
  <c r="E17" i="4"/>
  <c r="J18" i="4" l="1"/>
  <c r="F18" i="4"/>
  <c r="H19" i="4"/>
  <c r="D19" i="4"/>
  <c r="F19" i="4" s="1"/>
  <c r="G17" i="4"/>
  <c r="L17" i="4" s="1"/>
  <c r="E18" i="4"/>
  <c r="G18" i="4" s="1"/>
  <c r="C19" i="4"/>
  <c r="M19" i="4"/>
  <c r="N19" i="4" s="1"/>
  <c r="I18" i="4"/>
  <c r="B20" i="4"/>
  <c r="J19" i="4" l="1"/>
  <c r="H20" i="4"/>
  <c r="D20" i="4"/>
  <c r="E19" i="4"/>
  <c r="G19" i="4" s="1"/>
  <c r="I19" i="4"/>
  <c r="K19" i="4" s="1"/>
  <c r="K18" i="4"/>
  <c r="L18" i="4" s="1"/>
  <c r="M20" i="4"/>
  <c r="N20" i="4" s="1"/>
  <c r="B21" i="4"/>
  <c r="C20" i="4"/>
  <c r="F20" i="4" l="1"/>
  <c r="J20" i="4"/>
  <c r="H21" i="4"/>
  <c r="D21" i="4"/>
  <c r="F21" i="4" s="1"/>
  <c r="L19" i="4"/>
  <c r="I20" i="4"/>
  <c r="K20" i="4" s="1"/>
  <c r="C21" i="4"/>
  <c r="M21" i="4"/>
  <c r="N21" i="4" s="1"/>
  <c r="B22" i="4"/>
  <c r="E20" i="4"/>
  <c r="J21" i="4" l="1"/>
  <c r="H22" i="4"/>
  <c r="D22" i="4"/>
  <c r="I21" i="4"/>
  <c r="E21" i="4"/>
  <c r="G21" i="4" s="1"/>
  <c r="G20" i="4"/>
  <c r="L20" i="4" s="1"/>
  <c r="M22" i="4"/>
  <c r="N22" i="4" s="1"/>
  <c r="B23" i="4"/>
  <c r="C22" i="4"/>
  <c r="K21" i="4" l="1"/>
  <c r="L21" i="4" s="1"/>
  <c r="F22" i="4"/>
  <c r="J22" i="4"/>
  <c r="H23" i="4"/>
  <c r="D23" i="4"/>
  <c r="I22" i="4"/>
  <c r="M23" i="4"/>
  <c r="N23" i="4" s="1"/>
  <c r="C23" i="4"/>
  <c r="B24" i="4"/>
  <c r="E22" i="4"/>
  <c r="K22" i="4" l="1"/>
  <c r="F23" i="4"/>
  <c r="J23" i="4"/>
  <c r="H24" i="4"/>
  <c r="D24" i="4"/>
  <c r="G22" i="4"/>
  <c r="I23" i="4"/>
  <c r="K23" i="4" s="1"/>
  <c r="M24" i="4"/>
  <c r="N24" i="4" s="1"/>
  <c r="E23" i="4"/>
  <c r="B25" i="4"/>
  <c r="C24" i="4"/>
  <c r="G23" i="4" l="1"/>
  <c r="L23" i="4" s="1"/>
  <c r="L22" i="4"/>
  <c r="F24" i="4"/>
  <c r="J24" i="4"/>
  <c r="H25" i="4"/>
  <c r="D25" i="4"/>
  <c r="M25" i="4"/>
  <c r="N25" i="4" s="1"/>
  <c r="I24" i="4"/>
  <c r="C25" i="4"/>
  <c r="E24" i="4"/>
  <c r="G24" i="4" s="1"/>
  <c r="B26" i="4"/>
  <c r="K24" i="4" l="1"/>
  <c r="J25" i="4"/>
  <c r="F25" i="4"/>
  <c r="H26" i="4"/>
  <c r="D26" i="4"/>
  <c r="I25" i="4"/>
  <c r="K25" i="4" s="1"/>
  <c r="B27" i="4"/>
  <c r="M26" i="4"/>
  <c r="N26" i="4" s="1"/>
  <c r="L24" i="4"/>
  <c r="C26" i="4"/>
  <c r="E25" i="4"/>
  <c r="J26" i="4" l="1"/>
  <c r="F26" i="4"/>
  <c r="H27" i="4"/>
  <c r="D27" i="4"/>
  <c r="M27" i="4"/>
  <c r="N27" i="4" s="1"/>
  <c r="B28" i="4"/>
  <c r="G25" i="4"/>
  <c r="L25" i="4" s="1"/>
  <c r="C27" i="4"/>
  <c r="I26" i="4"/>
  <c r="K26" i="4" s="1"/>
  <c r="E26" i="4"/>
  <c r="G26" i="4" s="1"/>
  <c r="F27" i="4" l="1"/>
  <c r="J27" i="4"/>
  <c r="H28" i="4"/>
  <c r="J28" i="4" s="1"/>
  <c r="D28" i="4"/>
  <c r="F28" i="4" s="1"/>
  <c r="M28" i="4"/>
  <c r="N28" i="4" s="1"/>
  <c r="C28" i="4"/>
  <c r="B29" i="4"/>
  <c r="I27" i="4"/>
  <c r="K27" i="4" s="1"/>
  <c r="E27" i="4"/>
  <c r="G27" i="4" s="1"/>
  <c r="L26" i="4"/>
  <c r="H29" i="4" l="1"/>
  <c r="D29" i="4"/>
  <c r="M29" i="4"/>
  <c r="N29" i="4" s="1"/>
  <c r="C29" i="4"/>
  <c r="B30" i="4"/>
  <c r="I28" i="4"/>
  <c r="K28" i="4" s="1"/>
  <c r="L27" i="4"/>
  <c r="E28" i="4"/>
  <c r="G28" i="4" s="1"/>
  <c r="F29" i="4" l="1"/>
  <c r="J29" i="4"/>
  <c r="H30" i="4"/>
  <c r="D30" i="4"/>
  <c r="F30" i="4" s="1"/>
  <c r="M30" i="4"/>
  <c r="N30" i="4" s="1"/>
  <c r="E29" i="4"/>
  <c r="G29" i="4" s="1"/>
  <c r="C30" i="4"/>
  <c r="I29" i="4"/>
  <c r="K29" i="4" s="1"/>
  <c r="B31" i="4"/>
  <c r="L28" i="4"/>
  <c r="J30" i="4" l="1"/>
  <c r="I30" i="4"/>
  <c r="K30" i="4" s="1"/>
  <c r="H31" i="4"/>
  <c r="D31" i="4"/>
  <c r="E30" i="4"/>
  <c r="G30" i="4" s="1"/>
  <c r="M31" i="4"/>
  <c r="N31" i="4" s="1"/>
  <c r="L29" i="4"/>
  <c r="C31" i="4"/>
  <c r="B32" i="4"/>
  <c r="F31" i="4" l="1"/>
  <c r="J31" i="4"/>
  <c r="H32" i="4"/>
  <c r="D32" i="4"/>
  <c r="L30" i="4"/>
  <c r="M32" i="4"/>
  <c r="N32" i="4" s="1"/>
  <c r="I31" i="4"/>
  <c r="K31" i="4" s="1"/>
  <c r="E31" i="4"/>
  <c r="C32" i="4"/>
  <c r="B33" i="4"/>
  <c r="G31" i="4" l="1"/>
  <c r="L31" i="4" s="1"/>
  <c r="F32" i="4"/>
  <c r="J32" i="4"/>
  <c r="H33" i="4"/>
  <c r="J33" i="4" s="1"/>
  <c r="D33" i="4"/>
  <c r="F33" i="4" s="1"/>
  <c r="M33" i="4"/>
  <c r="N33" i="4" s="1"/>
  <c r="I32" i="4"/>
  <c r="K32" i="4" s="1"/>
  <c r="B34" i="4"/>
  <c r="E32" i="4"/>
  <c r="G32" i="4" s="1"/>
  <c r="C33" i="4"/>
  <c r="H34" i="4" l="1"/>
  <c r="D34" i="4"/>
  <c r="M34" i="4"/>
  <c r="N34" i="4" s="1"/>
  <c r="I33" i="4"/>
  <c r="K33" i="4" s="1"/>
  <c r="L32" i="4"/>
  <c r="C34" i="4"/>
  <c r="B35" i="4"/>
  <c r="E33" i="4"/>
  <c r="G33" i="4" s="1"/>
  <c r="F34" i="4" l="1"/>
  <c r="J34" i="4"/>
  <c r="H35" i="4"/>
  <c r="J35" i="4" s="1"/>
  <c r="D35" i="4"/>
  <c r="F35" i="4" s="1"/>
  <c r="M35" i="4"/>
  <c r="N35" i="4" s="1"/>
  <c r="L33" i="4"/>
  <c r="I34" i="4"/>
  <c r="K34" i="4" s="1"/>
  <c r="E34" i="4"/>
  <c r="G34" i="4" s="1"/>
  <c r="C35" i="4"/>
  <c r="B36" i="4"/>
  <c r="H36" i="4" l="1"/>
  <c r="D36" i="4"/>
  <c r="M36" i="4"/>
  <c r="N36" i="4" s="1"/>
  <c r="I35" i="4"/>
  <c r="K35" i="4" s="1"/>
  <c r="L34" i="4"/>
  <c r="B37" i="4"/>
  <c r="C36" i="4"/>
  <c r="E35" i="4"/>
  <c r="G35" i="4" s="1"/>
  <c r="F36" i="4" l="1"/>
  <c r="J36" i="4"/>
  <c r="H37" i="4"/>
  <c r="J37" i="4" s="1"/>
  <c r="D37" i="4"/>
  <c r="F37" i="4" s="1"/>
  <c r="M37" i="4"/>
  <c r="N37" i="4" s="1"/>
  <c r="C37" i="4"/>
  <c r="B38" i="4"/>
  <c r="L35" i="4"/>
  <c r="I36" i="4"/>
  <c r="E36" i="4"/>
  <c r="G36" i="4" s="1"/>
  <c r="K36" i="4" l="1"/>
  <c r="H38" i="4"/>
  <c r="D38" i="4"/>
  <c r="F38" i="4" s="1"/>
  <c r="C38" i="4"/>
  <c r="E37" i="4"/>
  <c r="G37" i="4" s="1"/>
  <c r="M38" i="4"/>
  <c r="N38" i="4" s="1"/>
  <c r="B39" i="4"/>
  <c r="I37" i="4"/>
  <c r="K37" i="4" s="1"/>
  <c r="L36" i="4"/>
  <c r="J38" i="4" l="1"/>
  <c r="E38" i="4"/>
  <c r="G38" i="4" s="1"/>
  <c r="H39" i="4"/>
  <c r="D39" i="4"/>
  <c r="F39" i="4" s="1"/>
  <c r="L37" i="4"/>
  <c r="I38" i="4"/>
  <c r="M39" i="4"/>
  <c r="N39" i="4" s="1"/>
  <c r="C39" i="4"/>
  <c r="B40" i="4"/>
  <c r="K38" i="4" l="1"/>
  <c r="L38" i="4" s="1"/>
  <c r="J39" i="4"/>
  <c r="H40" i="4"/>
  <c r="D40" i="4"/>
  <c r="F40" i="4" s="1"/>
  <c r="E39" i="4"/>
  <c r="G39" i="4" s="1"/>
  <c r="B41" i="4"/>
  <c r="B42" i="4" s="1"/>
  <c r="C40" i="4"/>
  <c r="I39" i="4"/>
  <c r="K39" i="4" s="1"/>
  <c r="M40" i="4"/>
  <c r="N40" i="4" s="1"/>
  <c r="J40" i="4" l="1"/>
  <c r="E40" i="4"/>
  <c r="G40" i="4" s="1"/>
  <c r="I40" i="4"/>
  <c r="K40" i="4" s="1"/>
  <c r="L39" i="4"/>
  <c r="H42" i="4"/>
  <c r="D42" i="4"/>
  <c r="H41" i="4"/>
  <c r="J41" i="4" s="1"/>
  <c r="D41" i="4"/>
  <c r="F41" i="4" s="1"/>
  <c r="M41" i="4"/>
  <c r="N41" i="4" s="1"/>
  <c r="C41" i="4"/>
  <c r="M42" i="4"/>
  <c r="N42" i="4" s="1"/>
  <c r="B43" i="4"/>
  <c r="C42" i="4"/>
  <c r="F42" i="4" l="1"/>
  <c r="J42" i="4"/>
  <c r="L40" i="4"/>
  <c r="I41" i="4"/>
  <c r="K41" i="4" s="1"/>
  <c r="H43" i="4"/>
  <c r="D43" i="4"/>
  <c r="E41" i="4"/>
  <c r="G41" i="4" s="1"/>
  <c r="M43" i="4"/>
  <c r="N43" i="4" s="1"/>
  <c r="I42" i="4"/>
  <c r="K42" i="4" s="1"/>
  <c r="E42" i="4"/>
  <c r="G42" i="4" s="1"/>
  <c r="B44" i="4"/>
  <c r="C43" i="4"/>
  <c r="F43" i="4" l="1"/>
  <c r="J43" i="4"/>
  <c r="L41" i="4"/>
  <c r="H44" i="4"/>
  <c r="J44" i="4" s="1"/>
  <c r="D44" i="4"/>
  <c r="M44" i="4"/>
  <c r="N44" i="4" s="1"/>
  <c r="I43" i="4"/>
  <c r="K43" i="4" s="1"/>
  <c r="E43" i="4"/>
  <c r="G43" i="4" s="1"/>
  <c r="L42" i="4"/>
  <c r="B45" i="4"/>
  <c r="C44" i="4"/>
  <c r="F44" i="4" l="1"/>
  <c r="H45" i="4"/>
  <c r="D45" i="4"/>
  <c r="M45" i="4"/>
  <c r="N45" i="4" s="1"/>
  <c r="I44" i="4"/>
  <c r="K44" i="4" s="1"/>
  <c r="E44" i="4"/>
  <c r="L43" i="4"/>
  <c r="B46" i="4"/>
  <c r="C45" i="4"/>
  <c r="G44" i="4" l="1"/>
  <c r="F45" i="4"/>
  <c r="J45" i="4"/>
  <c r="H46" i="4"/>
  <c r="D46" i="4"/>
  <c r="F46" i="4" s="1"/>
  <c r="M46" i="4"/>
  <c r="N46" i="4" s="1"/>
  <c r="I45" i="4"/>
  <c r="E45" i="4"/>
  <c r="G45" i="4" s="1"/>
  <c r="L44" i="4"/>
  <c r="B47" i="4"/>
  <c r="C46" i="4"/>
  <c r="K45" i="4" l="1"/>
  <c r="J46" i="4"/>
  <c r="H47" i="4"/>
  <c r="D47" i="4"/>
  <c r="M47" i="4"/>
  <c r="N47" i="4" s="1"/>
  <c r="I46" i="4"/>
  <c r="K46" i="4" s="1"/>
  <c r="E46" i="4"/>
  <c r="G46" i="4" s="1"/>
  <c r="L45" i="4"/>
  <c r="B48" i="4"/>
  <c r="C47" i="4"/>
  <c r="F47" i="4" l="1"/>
  <c r="J47" i="4"/>
  <c r="H48" i="4"/>
  <c r="D48" i="4"/>
  <c r="F48" i="4" s="1"/>
  <c r="M48" i="4"/>
  <c r="N48" i="4" s="1"/>
  <c r="I47" i="4"/>
  <c r="K47" i="4" s="1"/>
  <c r="E47" i="4"/>
  <c r="G47" i="4" s="1"/>
  <c r="L46" i="4"/>
  <c r="B49" i="4"/>
  <c r="C48" i="4"/>
  <c r="J48" i="4" l="1"/>
  <c r="H49" i="4"/>
  <c r="D49" i="4"/>
  <c r="M49" i="4"/>
  <c r="N49" i="4" s="1"/>
  <c r="I48" i="4"/>
  <c r="K48" i="4" s="1"/>
  <c r="E48" i="4"/>
  <c r="G48" i="4" s="1"/>
  <c r="L47" i="4"/>
  <c r="B50" i="4"/>
  <c r="C49" i="4"/>
  <c r="F49" i="4" l="1"/>
  <c r="J49" i="4"/>
  <c r="H50" i="4"/>
  <c r="D50" i="4"/>
  <c r="M50" i="4"/>
  <c r="N50" i="4" s="1"/>
  <c r="I49" i="4"/>
  <c r="K49" i="4" s="1"/>
  <c r="E49" i="4"/>
  <c r="L48" i="4"/>
  <c r="B51" i="4"/>
  <c r="C50" i="4"/>
  <c r="G49" i="4" l="1"/>
  <c r="J50" i="4"/>
  <c r="H51" i="4"/>
  <c r="D51" i="4"/>
  <c r="M51" i="4"/>
  <c r="N51" i="4" s="1"/>
  <c r="I50" i="4"/>
  <c r="K50" i="4" s="1"/>
  <c r="E50" i="4"/>
  <c r="F50" i="4" s="1"/>
  <c r="G50" i="4" s="1"/>
  <c r="L49" i="4"/>
  <c r="B52" i="4"/>
  <c r="C51" i="4"/>
  <c r="J51" i="4" l="1"/>
  <c r="H52" i="4"/>
  <c r="D52" i="4"/>
  <c r="M52" i="4"/>
  <c r="N52" i="4" s="1"/>
  <c r="I51" i="4"/>
  <c r="K51" i="4" s="1"/>
  <c r="E51" i="4"/>
  <c r="F51" i="4" s="1"/>
  <c r="G51" i="4" s="1"/>
  <c r="L50" i="4"/>
  <c r="B53" i="4"/>
  <c r="C52" i="4"/>
  <c r="J52" i="4" l="1"/>
  <c r="H53" i="4"/>
  <c r="D53" i="4"/>
  <c r="M53" i="4"/>
  <c r="N53" i="4" s="1"/>
  <c r="I52" i="4"/>
  <c r="K52" i="4" s="1"/>
  <c r="E52" i="4"/>
  <c r="F52" i="4" s="1"/>
  <c r="G52" i="4" s="1"/>
  <c r="L51" i="4"/>
  <c r="B54" i="4"/>
  <c r="C53" i="4"/>
  <c r="J53" i="4" l="1"/>
  <c r="H54" i="4"/>
  <c r="D54" i="4"/>
  <c r="M54" i="4"/>
  <c r="N54" i="4" s="1"/>
  <c r="I53" i="4"/>
  <c r="K53" i="4" s="1"/>
  <c r="E53" i="4"/>
  <c r="F53" i="4" s="1"/>
  <c r="G53" i="4" s="1"/>
  <c r="L52" i="4"/>
  <c r="B55" i="4"/>
  <c r="C54" i="4"/>
  <c r="J54" i="4" l="1"/>
  <c r="H55" i="4"/>
  <c r="D55" i="4"/>
  <c r="M55" i="4"/>
  <c r="N55" i="4" s="1"/>
  <c r="I54" i="4"/>
  <c r="K54" i="4" s="1"/>
  <c r="E54" i="4"/>
  <c r="F54" i="4" s="1"/>
  <c r="G54" i="4" s="1"/>
  <c r="L53" i="4"/>
  <c r="B56" i="4"/>
  <c r="C55" i="4"/>
  <c r="J55" i="4" l="1"/>
  <c r="H56" i="4"/>
  <c r="D56" i="4"/>
  <c r="M56" i="4"/>
  <c r="N56" i="4" s="1"/>
  <c r="I55" i="4"/>
  <c r="K55" i="4" s="1"/>
  <c r="E55" i="4"/>
  <c r="F55" i="4" s="1"/>
  <c r="G55" i="4" s="1"/>
  <c r="L54" i="4"/>
  <c r="B57" i="4"/>
  <c r="C56" i="4"/>
  <c r="J56" i="4" l="1"/>
  <c r="H57" i="4"/>
  <c r="D57" i="4"/>
  <c r="M57" i="4"/>
  <c r="N57" i="4" s="1"/>
  <c r="I56" i="4"/>
  <c r="K56" i="4" s="1"/>
  <c r="E56" i="4"/>
  <c r="F56" i="4" s="1"/>
  <c r="G56" i="4" s="1"/>
  <c r="L55" i="4"/>
  <c r="B58" i="4"/>
  <c r="C57" i="4"/>
  <c r="J57" i="4" l="1"/>
  <c r="H58" i="4"/>
  <c r="D58" i="4"/>
  <c r="M58" i="4"/>
  <c r="N58" i="4" s="1"/>
  <c r="I57" i="4"/>
  <c r="K57" i="4" s="1"/>
  <c r="E57" i="4"/>
  <c r="F57" i="4" s="1"/>
  <c r="G57" i="4" s="1"/>
  <c r="L56" i="4"/>
  <c r="B59" i="4"/>
  <c r="C58" i="4"/>
  <c r="J58" i="4" l="1"/>
  <c r="H59" i="4"/>
  <c r="D59" i="4"/>
  <c r="M59" i="4"/>
  <c r="N59" i="4" s="1"/>
  <c r="I58" i="4"/>
  <c r="K58" i="4" s="1"/>
  <c r="E58" i="4"/>
  <c r="F58" i="4" s="1"/>
  <c r="G58" i="4" s="1"/>
  <c r="L57" i="4"/>
  <c r="B60" i="4"/>
  <c r="C59" i="4"/>
  <c r="J59" i="4" l="1"/>
  <c r="H60" i="4"/>
  <c r="D60" i="4"/>
  <c r="M60" i="4"/>
  <c r="N60" i="4" s="1"/>
  <c r="I59" i="4"/>
  <c r="K59" i="4" s="1"/>
  <c r="E59" i="4"/>
  <c r="F59" i="4" s="1"/>
  <c r="G59" i="4" s="1"/>
  <c r="L58" i="4"/>
  <c r="B61" i="4"/>
  <c r="C60" i="4"/>
  <c r="J60" i="4" l="1"/>
  <c r="H61" i="4"/>
  <c r="D61" i="4"/>
  <c r="M61" i="4"/>
  <c r="N61" i="4" s="1"/>
  <c r="I60" i="4"/>
  <c r="K60" i="4" s="1"/>
  <c r="E60" i="4"/>
  <c r="F60" i="4" s="1"/>
  <c r="G60" i="4" s="1"/>
  <c r="L59" i="4"/>
  <c r="B62" i="4"/>
  <c r="C61" i="4"/>
  <c r="J61" i="4" l="1"/>
  <c r="H62" i="4"/>
  <c r="D62" i="4"/>
  <c r="M62" i="4"/>
  <c r="N62" i="4" s="1"/>
  <c r="I61" i="4"/>
  <c r="K61" i="4" s="1"/>
  <c r="E61" i="4"/>
  <c r="F61" i="4" s="1"/>
  <c r="G61" i="4" s="1"/>
  <c r="L60" i="4"/>
  <c r="B63" i="4"/>
  <c r="C62" i="4"/>
  <c r="J62" i="4" l="1"/>
  <c r="H63" i="4"/>
  <c r="D63" i="4"/>
  <c r="M63" i="4"/>
  <c r="N63" i="4" s="1"/>
  <c r="I62" i="4"/>
  <c r="K62" i="4" s="1"/>
  <c r="E62" i="4"/>
  <c r="F62" i="4" s="1"/>
  <c r="G62" i="4" s="1"/>
  <c r="L61" i="4"/>
  <c r="B64" i="4"/>
  <c r="C63" i="4"/>
  <c r="J63" i="4" l="1"/>
  <c r="H64" i="4"/>
  <c r="D64" i="4"/>
  <c r="M64" i="4"/>
  <c r="N64" i="4" s="1"/>
  <c r="I63" i="4"/>
  <c r="K63" i="4" s="1"/>
  <c r="E63" i="4"/>
  <c r="F63" i="4" s="1"/>
  <c r="G63" i="4" s="1"/>
  <c r="L62" i="4"/>
  <c r="B65" i="4"/>
  <c r="C64" i="4"/>
  <c r="J64" i="4" l="1"/>
  <c r="H65" i="4"/>
  <c r="D65" i="4"/>
  <c r="M65" i="4"/>
  <c r="N65" i="4" s="1"/>
  <c r="I64" i="4"/>
  <c r="K64" i="4" s="1"/>
  <c r="E64" i="4"/>
  <c r="F64" i="4" s="1"/>
  <c r="G64" i="4" s="1"/>
  <c r="L63" i="4"/>
  <c r="B66" i="4"/>
  <c r="C65" i="4"/>
  <c r="J65" i="4" l="1"/>
  <c r="H66" i="4"/>
  <c r="D66" i="4"/>
  <c r="M66" i="4"/>
  <c r="N66" i="4" s="1"/>
  <c r="I65" i="4"/>
  <c r="K65" i="4" s="1"/>
  <c r="E65" i="4"/>
  <c r="F65" i="4" s="1"/>
  <c r="G65" i="4" s="1"/>
  <c r="L64" i="4"/>
  <c r="C66" i="4"/>
  <c r="J66" i="4" l="1"/>
  <c r="I66" i="4"/>
  <c r="E66" i="4"/>
  <c r="F66" i="4" s="1"/>
  <c r="L65" i="4"/>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<sst xmlns="http://schemas.openxmlformats.org/spreadsheetml/2006/main" count="141" uniqueCount="115">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</sst>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1"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scheme val="minor"/>
    </font>
    <font>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19">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49" fontId="3" fillId="2" borderId="2" xfId="0" applyNumberFormat="1" applyFont="1" applyFill="1" applyBorder="1" applyAlignment="1" applyProtection="1">
      <alignment horizontal="center"/>
      <protection locked="0"/>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76" totalsRowShown="0" headerRowDxfId="9" dataDxfId="8" tableBorderDxfId="7" dataCellStyle="Percent">
  <autoFilter ref="A1:G76"/>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7" sqref="B7"/>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1" t="s">
        <v>32</v>
      </c>
      <c r="B1" s="151"/>
    </row>
    <row r="2" spans="1:21" ht="21" x14ac:dyDescent="0.35">
      <c r="A2" s="152" t="s">
        <v>33</v>
      </c>
      <c r="B2" s="152"/>
      <c r="I2" s="14" t="s">
        <v>15</v>
      </c>
      <c r="J2" s="153" t="s">
        <v>107</v>
      </c>
      <c r="K2" s="153"/>
    </row>
    <row r="3" spans="1:21" ht="21" x14ac:dyDescent="0.35">
      <c r="A3" s="91" t="s">
        <v>104</v>
      </c>
      <c r="B3" s="92"/>
      <c r="D3" t="s">
        <v>6</v>
      </c>
      <c r="E3" s="1">
        <f>IF(B11="","",B11)</f>
        <v>45935</v>
      </c>
      <c r="F3" s="1" t="str">
        <f>TEXT(E3,"mmm-yy")</f>
        <v>Oct-25</v>
      </c>
      <c r="G3" s="1">
        <f>EOMONTH(E3,0)</f>
        <v>45961</v>
      </c>
      <c r="H3">
        <f>IF(F3=F4,G5,G3-B11+1)</f>
        <v>27</v>
      </c>
      <c r="I3" s="14" t="s">
        <v>16</v>
      </c>
      <c r="J3" s="154"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48.08/- From Customer Account and Credit PL 52671 (Income on Pre Mature Encashment) </v>
      </c>
      <c r="K3" s="154"/>
    </row>
    <row r="4" spans="1:21" ht="24" customHeight="1" x14ac:dyDescent="0.35">
      <c r="A4" s="91" t="s">
        <v>105</v>
      </c>
      <c r="B4" s="120"/>
      <c r="D4" t="s">
        <v>29</v>
      </c>
      <c r="E4" s="1">
        <f>IF(B13="","",B13)</f>
        <v>45913</v>
      </c>
      <c r="F4" s="1" t="str">
        <f>TEXT(E4,"mmm-yy")</f>
        <v>Sep-25</v>
      </c>
      <c r="G4" s="1">
        <f>EOMONTH(B13,-1)+1</f>
        <v>45901</v>
      </c>
      <c r="H4">
        <f>E4-G4</f>
        <v>12</v>
      </c>
      <c r="I4" s="14" t="s">
        <v>17</v>
      </c>
      <c r="J4" s="155"/>
      <c r="K4" s="155"/>
    </row>
    <row r="5" spans="1:21" ht="21" x14ac:dyDescent="0.35">
      <c r="A5" s="152" t="s">
        <v>100</v>
      </c>
      <c r="B5" s="152"/>
      <c r="C5" s="88" t="s">
        <v>101</v>
      </c>
      <c r="E5" s="20" t="s">
        <v>30</v>
      </c>
      <c r="F5" s="20"/>
      <c r="G5" s="85">
        <f>_xlfn.DAYS(E4,E3)</f>
        <v>-22</v>
      </c>
      <c r="I5" s="14" t="s">
        <v>18</v>
      </c>
    </row>
    <row r="6" spans="1:21" ht="21" x14ac:dyDescent="0.35">
      <c r="A6" s="68" t="s">
        <v>7</v>
      </c>
      <c r="B6" s="69"/>
      <c r="E6" s="1"/>
      <c r="F6" s="1"/>
      <c r="I6" s="14" t="s">
        <v>19</v>
      </c>
    </row>
    <row r="7" spans="1:21" ht="21.75" thickBot="1" x14ac:dyDescent="0.4">
      <c r="A7" s="4" t="s">
        <v>8</v>
      </c>
      <c r="B7" s="5"/>
    </row>
    <row r="8" spans="1:21" ht="21" x14ac:dyDescent="0.35">
      <c r="A8" s="3" t="s">
        <v>9</v>
      </c>
      <c r="B8" s="137"/>
      <c r="I8" s="14" t="s">
        <v>89</v>
      </c>
    </row>
    <row r="9" spans="1:21" ht="21" x14ac:dyDescent="0.35">
      <c r="A9" s="6" t="s">
        <v>82</v>
      </c>
      <c r="B9" s="7">
        <v>500000</v>
      </c>
      <c r="I9" s="14" t="s">
        <v>88</v>
      </c>
    </row>
    <row r="10" spans="1:21" ht="21.75" thickBot="1" x14ac:dyDescent="0.4">
      <c r="A10" s="4" t="s">
        <v>81</v>
      </c>
      <c r="B10" s="8" t="s">
        <v>15</v>
      </c>
    </row>
    <row r="11" spans="1:21" ht="21.75" thickBot="1" x14ac:dyDescent="0.4">
      <c r="A11" s="3" t="s">
        <v>10</v>
      </c>
      <c r="B11" s="72">
        <v>45935</v>
      </c>
      <c r="C11" s="88" t="s">
        <v>102</v>
      </c>
      <c r="I11" s="2" t="s">
        <v>90</v>
      </c>
    </row>
    <row r="12" spans="1:21" ht="21.75" thickBot="1" x14ac:dyDescent="0.4">
      <c r="A12" s="9" t="s">
        <v>103</v>
      </c>
      <c r="B12" s="74">
        <f>IF(B10=I2,EDATE(B11,12),IF(B10=I3,EDATE(B11,24),IF(B10=I4,EDATE(B11,36),IF(B10=I5,EDATE(B11,48),IF(B10=I6,EDATE(B11,60),"")))))</f>
        <v>46300</v>
      </c>
      <c r="C12" s="90" t="str">
        <f>IF(B12&lt;B13,"INPUT ROLLOVER DATE","")</f>
        <v/>
      </c>
      <c r="I12" s="2" t="s">
        <v>91</v>
      </c>
    </row>
    <row r="13" spans="1:21" ht="21.75" thickBot="1" x14ac:dyDescent="0.4">
      <c r="A13" s="10" t="s">
        <v>11</v>
      </c>
      <c r="B13" s="72">
        <v>45913</v>
      </c>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45913</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sheetProtection algorithmName="SHA-512" hashValue="vTpNVDIS00Wd2csDIwKYHSU0vRIfUaZJpPM0Z0oEh46maREjtMyNab8QM+702sGVY/AG/LaIWspJGqs3RC69Bw==" saltValue="rAOMYyvMhdIJE3DLwXc2vA==" spinCount="100000" sheet="1" objects="1" scenarios="1"/>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4" workbookViewId="0">
      <selection activeCell="E4" sqref="D1:E104857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3" t="s">
        <v>83</v>
      </c>
      <c r="B1" s="164"/>
      <c r="C1" s="165"/>
      <c r="D1" s="55"/>
      <c r="E1" s="54"/>
      <c r="F1" s="163" t="s">
        <v>84</v>
      </c>
      <c r="G1" s="165"/>
      <c r="H1" s="54"/>
      <c r="I1" s="54"/>
      <c r="J1" s="163" t="s">
        <v>9</v>
      </c>
      <c r="K1" s="164"/>
      <c r="L1" s="165"/>
      <c r="M1" s="129"/>
      <c r="N1" s="129"/>
      <c r="O1" s="54"/>
      <c r="P1" s="54"/>
    </row>
    <row r="2" spans="1:16" ht="15.75" x14ac:dyDescent="0.25">
      <c r="A2" s="168">
        <f>Input!B3</f>
        <v>0</v>
      </c>
      <c r="B2" s="168"/>
      <c r="C2" s="169"/>
      <c r="D2" s="56"/>
      <c r="E2" s="54"/>
      <c r="F2" s="167">
        <f>Input!B6</f>
        <v>0</v>
      </c>
      <c r="G2" s="169"/>
      <c r="H2" s="54"/>
      <c r="I2" s="54"/>
      <c r="J2" s="167">
        <f>Input!B8</f>
        <v>0</v>
      </c>
      <c r="K2" s="168"/>
      <c r="L2" s="169"/>
      <c r="M2" s="130"/>
      <c r="N2" s="130"/>
      <c r="O2" s="54"/>
      <c r="P2" s="54"/>
    </row>
    <row r="3" spans="1:16" s="18" customFormat="1" ht="30" x14ac:dyDescent="0.25">
      <c r="A3" s="159" t="s">
        <v>23</v>
      </c>
      <c r="B3" s="160"/>
      <c r="C3" s="66" t="s">
        <v>85</v>
      </c>
      <c r="D3" s="75"/>
      <c r="E3" s="76"/>
      <c r="F3" s="57" t="s">
        <v>24</v>
      </c>
      <c r="G3" s="57" t="s">
        <v>25</v>
      </c>
      <c r="H3" s="76"/>
      <c r="I3" s="76"/>
      <c r="J3" s="67" t="s">
        <v>26</v>
      </c>
      <c r="K3" s="57" t="s">
        <v>27</v>
      </c>
      <c r="L3" s="57" t="s">
        <v>28</v>
      </c>
      <c r="M3" s="57"/>
      <c r="N3" s="57"/>
      <c r="O3" s="153" t="s">
        <v>107</v>
      </c>
      <c r="P3" s="153"/>
    </row>
    <row r="4" spans="1:16" ht="33.75" customHeight="1" x14ac:dyDescent="0.25">
      <c r="A4" s="161" t="str">
        <f>TEXT(Input!$B$9,"#,###,###.00")</f>
        <v>500,000.00</v>
      </c>
      <c r="B4" s="162"/>
      <c r="C4" s="58">
        <f>IFERROR(Input!G5,"")</f>
        <v>-22</v>
      </c>
      <c r="D4" s="77"/>
      <c r="E4" s="78"/>
      <c r="F4" s="61" t="str">
        <f>TEXT(SUM('Calculation sheet'!$G$7:$G$66),"#,###,###.00")</f>
        <v>3,132.74</v>
      </c>
      <c r="G4" s="61" t="str">
        <f>TEXT(SUM('Calculation sheet'!$K$7:$K$66),"#,###,###.00")</f>
        <v>3,180.82</v>
      </c>
      <c r="H4" s="78"/>
      <c r="I4" s="78"/>
      <c r="J4" s="59" t="str">
        <f>TEXT(A4+F4-G4,"#,###,###.00")</f>
        <v>499,951.92</v>
      </c>
      <c r="K4" s="60" t="str">
        <f>TEXT(G4-F4,"#,###,###.00")</f>
        <v>48.08</v>
      </c>
      <c r="L4" s="60" t="str">
        <f>Input!B16</f>
        <v>Yes</v>
      </c>
      <c r="M4" s="60"/>
      <c r="N4" s="60"/>
      <c r="O4" s="166" t="str">
        <f>IF(K4&gt;0,"Recover Rs. "&amp;TEXT(K4,"#,###,##.00")&amp;"/- From Customer Account and Credit PL 52671 (Income on Pre Mature Encashment) ","")</f>
        <v xml:space="preserve">Recover Rs. 48.08/- From Customer Account and Credit PL 52671 (Income on Pre Mature Encashment) </v>
      </c>
      <c r="P4" s="166"/>
    </row>
    <row r="5" spans="1:16" ht="27.75" customHeight="1" x14ac:dyDescent="0.25">
      <c r="A5" s="156" t="s">
        <v>98</v>
      </c>
      <c r="B5" s="156"/>
      <c r="C5" s="156"/>
      <c r="D5" s="78"/>
      <c r="E5" s="78"/>
      <c r="F5" s="65" t="str">
        <f>IFERROR(IF(AND($C$4&gt;0,$C$4&lt;365),"IMC PLS Rate",IF(AND($C$4&gt;=365,$C$4&lt;730),"IMC 1 Year",IF(AND($C$4&gt;=730,$C$4&lt;1095),"IMC 2 Year",IF(AND($C$4&gt;=1095,$C$4&lt;1460),"IMC 3 Year",IF(AND($C$4&gt;=1460,$C$4&lt;1825),"IMC 4 Year",IF(AND($C$4&gt;=1825),"IMC 5 Year","")))))),"")</f>
        <v/>
      </c>
      <c r="G5" s="86" t="str">
        <f>Input!C12</f>
        <v/>
      </c>
      <c r="H5" s="63"/>
      <c r="I5" s="64"/>
      <c r="J5" s="157" t="s">
        <v>99</v>
      </c>
      <c r="K5" s="158"/>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45935</v>
      </c>
      <c r="C7" s="104">
        <f>IF('Calculation sheet'!$B7="","",Input!H3)</f>
        <v>27</v>
      </c>
      <c r="D7" s="105">
        <f>IFERROR(
  IF($C$4&lt;365,
    IFERROR(
      VLOOKUP(DATE(YEAR('Calculation sheet'!$B7), MONTH('Calculation sheet'!$B7), 1), Rates!$A$2:$B$502, 2, FALSE),
      IFERROR(
        VLOOKUP(DATE(YEAR('Calculation sheet'!$B7), MONTH('Calculation sheet'!$B7)-1, 1), Rates!$A$2:$B$502, 2, FALSE),
        IFERROR(
          VLOOKUP(DATE(YEAR('Calculation sheet'!$B7), MONTH('Calculation sheet'!$B7)-2, 1), Rates!$A$2:$B$502, 2, FALSE),
          VLOOKUP(DATE(YEAR('Calculation sheet'!$B7), MONTH('Calculation sheet'!$B7)-3, 1), Rates!$A$2:$B$502, 2, FALSE)
        )
      )
    ),
  IF($C$4&lt;730,
    IFERROR(
      VLOOKUP(DATE(YEAR('Calculation sheet'!$B7), MONTH('Calculation sheet'!$B7), 1), Rates!$A$2:$C$502, 3, FALSE),
      IFERROR(
        VLOOKUP(DATE(YEAR('Calculation sheet'!$B7), MONTH('Calculation sheet'!$B7)-1, 1), Rates!$A$2:$C$502, 3, FALSE),
        IFERROR(
          VLOOKUP(DATE(YEAR('Calculation sheet'!$B7), MONTH('Calculation sheet'!$B7)-2, 1), Rates!$A$2:$C$502, 3, FALSE),
          VLOOKUP(DATE(YEAR('Calculation sheet'!$B7), MONTH('Calculation sheet'!$B7)-3, 1), Rates!$A$2:$C$502, 3, FALSE)
        )
      )
    ),
  IF($C$4&lt;1095,
    IFERROR(
      VLOOKUP(DATE(YEAR('Calculation sheet'!$B7), MONTH('Calculation sheet'!$B7), 1), Rates!$A$2:$D$502, 4, FALSE),
      IFERROR(
        VLOOKUP(DATE(YEAR('Calculation sheet'!$B7), MONTH('Calculation sheet'!$B7)-1, 1), Rates!$A$2:$D$502, 4, FALSE),
        IFERROR(
          VLOOKUP(DATE(YEAR('Calculation sheet'!$B7), MONTH('Calculation sheet'!$B7)-2, 1), Rates!$A$2:$D$502, 4, FALSE),
          VLOOKUP(DATE(YEAR('Calculation sheet'!$B7), MONTH('Calculation sheet'!$B7)-3, 1), Rates!$A$2:$D$502, 4, FALSE)
        )
      )
    ),
  IF($C$4&lt;1460,
    IFERROR(
      VLOOKUP(DATE(YEAR('Calculation sheet'!$B7), MONTH('Calculation sheet'!$B7), 1), Rates!$A$2:$E$502, 5, FALSE),
      IFERROR(
        VLOOKUP(DATE(YEAR('Calculation sheet'!$B7), MONTH('Calculation sheet'!$B7)-1, 1), Rates!$A$2:$E$502, 5, FALSE),
        IFERROR(
          VLOOKUP(DATE(YEAR('Calculation sheet'!$B7), MONTH('Calculation sheet'!$B7)-2, 1), Rates!$A$2:$E$502, 5, FALSE),
          VLOOKUP(DATE(YEAR('Calculation sheet'!$B7), MONTH('Calculation sheet'!$B7)-3, 1), Rates!$A$2:$E$502, 5, FALSE)
        )
      )
    ),
  IF($C$4&lt;1825,
    IFERROR(
      VLOOKUP(DATE(YEAR('Calculation sheet'!$B7), MONTH('Calculation sheet'!$B7), 1), Rates!$A$2:$F$502, 6, FALSE),
      IFERROR(
        VLOOKUP(DATE(YEAR('Calculation sheet'!$B7), MONTH('Calculation sheet'!$B7)-1, 1), Rates!$A$2:$F$502, 6, FALSE),
        IFERROR(
          VLOOKUP(DATE(YEAR('Calculation sheet'!$B7), MONTH('Calculation sheet'!$B7)-2, 1), Rates!$A$2:$F$502, 6, FALSE),
          VLOOKUP(DATE(YEAR('Calculation sheet'!$B7), MONTH('Calculation sheet'!$B7)-3, 1), Rates!$A$2:$F$502, 6, FALSE)
        )
      )
    ),
    IFERROR(
      VLOOKUP(DATE(YEAR('Calculation sheet'!$B7), MONTH('Calculation sheet'!$B7), 1), Rates!$A$2:$G$502, 7, FALSE),
      IFERROR(
        VLOOKUP(DATE(YEAR('Calculation sheet'!$B7), MONTH('Calculation sheet'!$B7)-1, 1), Rates!$A$2:$G$502, 7, FALSE),
        IFERROR(
          VLOOKUP(DATE(YEAR('Calculation sheet'!$B7), MONTH('Calculation sheet'!$B7)-2, 1), Rates!$A$2:$G$502, 7, FALSE),
          VLOOKUP(DATE(YEAR('Calculation sheet'!$B7), MONTH('Calculation sheet'!$B7)-3, 1), Rates!$A$2:$G$502, 7, FALSE)
        )
      )
    )
  ))))),
  ""
)</f>
        <v>8.4699999999999998E-2</v>
      </c>
      <c r="E7" s="105">
        <f>IF(AND('Calculation sheet'!$C7&lt;&gt;0,'Calculation sheet'!$D7=0%),D6,'Calculation sheet'!$D7)</f>
        <v>8.4699999999999998E-2</v>
      </c>
      <c r="F7" s="105">
        <f>IF(C7&lt;&gt;0,D7,"")</f>
        <v>8.4699999999999998E-2</v>
      </c>
      <c r="G7" s="106">
        <f>IFERROR(IF('Calculation sheet'!$F7&lt;&gt;"",$A$4*'Calculation sheet'!$C7*'Calculation sheet'!$F7/N7,""),"")</f>
        <v>3132.7397260273974</v>
      </c>
      <c r="H7" s="105">
        <f>IF(Input!$B$10=Input!$I$2,
  IFERROR(VLOOKUP(DATE(YEAR('Calculation sheet'!$B7), MONTH('Calculation sheet'!$B7), 1), Rates!$A$2:$C$502, 3, FALSE),
  IFERROR(VLOOKUP(DATE(YEAR('Calculation sheet'!$B7), MONTH('Calculation sheet'!$B7)-1, 1), Rates!$A$2:$C$502, 3, FALSE),
  IFERROR(VLOOKUP(DATE(YEAR('Calculation sheet'!$B7), MONTH('Calculation sheet'!$B7)-2, 1), Rates!$A$2:$C$502, 3, FALSE),
  ""))),
IF(Input!$B$10=Input!$I$3,
  IFERROR(VLOOKUP(DATE(YEAR('Calculation sheet'!$B7), MONTH('Calculation sheet'!$B7), 1), Rates!$A$2:$D$502, 4, FALSE),
  IFERROR(VLOOKUP(DATE(YEAR('Calculation sheet'!$B7), MONTH('Calculation sheet'!$B7)-1, 1), Rates!$A$2:$D$502, 4, FALSE),
  IFERROR(VLOOKUP(DATE(YEAR('Calculation sheet'!$B7), MONTH('Calculation sheet'!$B7)-2, 1), Rates!$A$2:$D$502, 4, FALSE),
  ""))),
IF(Input!$B$10=Input!$I$4,
  IFERROR(VLOOKUP(DATE(YEAR('Calculation sheet'!$B7), MONTH('Calculation sheet'!$B7), 1), Rates!$A$2:$E$502, 5, FALSE),
  IFERROR(VLOOKUP(DATE(YEAR('Calculation sheet'!$B7), MONTH('Calculation sheet'!$B7)-1, 1), Rates!$A$2:$E$502, 5, FALSE),
  IFERROR(VLOOKUP(DATE(YEAR('Calculation sheet'!$B7), MONTH('Calculation sheet'!$B7)-2, 1), Rates!$A$2:$E$502, 5, FALSE),
  ""))),
IF(Input!$B$10=Input!$I$5,
  IFERROR(VLOOKUP(DATE(YEAR('Calculation sheet'!$B7), MONTH('Calculation sheet'!$B7), 1), Rates!$A$2:$F$502, 6, FALSE),
  IFERROR(VLOOKUP(DATE(YEAR('Calculation sheet'!$B7), MONTH('Calculation sheet'!$B7)-1, 1), Rates!$A$2:$F$502, 6, FALSE),
  IFERROR(VLOOKUP(DATE(YEAR('Calculation sheet'!$B7), MONTH('Calculation sheet'!$B7)-2, 1), Rates!$A$2:$F$502, 6, FALSE),
  ""))),
IF(Input!$B$10=Input!$I$6,
  IFERROR(VLOOKUP(DATE(YEAR('Calculation sheet'!$B7), MONTH('Calculation sheet'!$B7), 1), Rates!$A$2:$G$502, 7, FALSE),
  IFERROR(VLOOKUP(DATE(YEAR('Calculation sheet'!$B7), MONTH('Calculation sheet'!$B7)-1, 1), Rates!$A$2:$G$502, 7, FALSE),
  IFERROR(VLOOKUP(DATE(YEAR('Calculation sheet'!$B7), MONTH('Calculation sheet'!$B7)-2, 1), Rates!$A$2:$G$502, 7, FALSE),
  ""))),
"")))))</f>
        <v>8.5999999999999993E-2</v>
      </c>
      <c r="I7" s="105">
        <f>IF(AND('Calculation sheet'!$C7&lt;&gt;0,'Calculation sheet'!$H7=0%),H6,'Calculation sheet'!$H7)</f>
        <v>8.5999999999999993E-2</v>
      </c>
      <c r="J7" s="108">
        <f>IF(C7&lt;&gt;0,H7,"")</f>
        <v>8.5999999999999993E-2</v>
      </c>
      <c r="K7" s="109">
        <f>IFERROR($A$4*'Calculation sheet'!$C7*'Calculation sheet'!$J7/N7,"")</f>
        <v>3180.821917808219</v>
      </c>
      <c r="L7" s="110">
        <f>IFERROR('Calculation sheet'!$K7-'Calculation sheet'!$G7,"")</f>
        <v>48.082191780821631</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Rates!$A$2:$B$502, 2, FALSE),
      IFERROR(
        VLOOKUP(DATE(YEAR('Calculation sheet'!$B8), MONTH('Calculation sheet'!$B8)-1, 1), Rates!$A$2:$B$502, 2, FALSE),
        IFERROR(
          VLOOKUP(DATE(YEAR('Calculation sheet'!$B8), MONTH('Calculation sheet'!$B8)-2, 1), Rates!$A$2:$B$502, 2, FALSE),
          VLOOKUP(DATE(YEAR('Calculation sheet'!$B8), MONTH('Calculation sheet'!$B8)-3, 1), Rates!$A$2:$B$502, 2, FALSE)
        )
      )
    ),
  IF($C$4&lt;730,
    IFERROR(
      VLOOKUP(DATE(YEAR('Calculation sheet'!$B8), MONTH('Calculation sheet'!$B8), 1), Rates!$A$2:$C$502, 3, FALSE),
      IFERROR(
        VLOOKUP(DATE(YEAR('Calculation sheet'!$B8), MONTH('Calculation sheet'!$B8)-1, 1), Rates!$A$2:$C$502, 3, FALSE),
        IFERROR(
          VLOOKUP(DATE(YEAR('Calculation sheet'!$B8), MONTH('Calculation sheet'!$B8)-2, 1), Rates!$A$2:$C$502, 3, FALSE),
          VLOOKUP(DATE(YEAR('Calculation sheet'!$B8), MONTH('Calculation sheet'!$B8)-3, 1), Rates!$A$2:$C$502, 3, FALSE)
        )
      )
    ),
  IF($C$4&lt;1095,
    IFERROR(
      VLOOKUP(DATE(YEAR('Calculation sheet'!$B8), MONTH('Calculation sheet'!$B8), 1), Rates!$A$2:$D$502, 4, FALSE),
      IFERROR(
        VLOOKUP(DATE(YEAR('Calculation sheet'!$B8), MONTH('Calculation sheet'!$B8)-1, 1), Rates!$A$2:$D$502, 4, FALSE),
        IFERROR(
          VLOOKUP(DATE(YEAR('Calculation sheet'!$B8), MONTH('Calculation sheet'!$B8)-2, 1), Rates!$A$2:$D$502, 4, FALSE),
          VLOOKUP(DATE(YEAR('Calculation sheet'!$B8), MONTH('Calculation sheet'!$B8)-3, 1), Rates!$A$2:$D$502, 4, FALSE)
        )
      )
    ),
  IF($C$4&lt;1460,
    IFERROR(
      VLOOKUP(DATE(YEAR('Calculation sheet'!$B8), MONTH('Calculation sheet'!$B8), 1), Rates!$A$2:$E$502, 5, FALSE),
      IFERROR(
        VLOOKUP(DATE(YEAR('Calculation sheet'!$B8), MONTH('Calculation sheet'!$B8)-1, 1), Rates!$A$2:$E$502, 5, FALSE),
        IFERROR(
          VLOOKUP(DATE(YEAR('Calculation sheet'!$B8), MONTH('Calculation sheet'!$B8)-2, 1), Rates!$A$2:$E$502, 5, FALSE),
          VLOOKUP(DATE(YEAR('Calculation sheet'!$B8), MONTH('Calculation sheet'!$B8)-3, 1), Rates!$A$2:$E$502, 5, FALSE)
        )
      )
    ),
  IF($C$4&lt;1825,
    IFERROR(
      VLOOKUP(DATE(YEAR('Calculation sheet'!$B8), MONTH('Calculation sheet'!$B8), 1), Rates!$A$2:$F$502, 6, FALSE),
      IFERROR(
        VLOOKUP(DATE(YEAR('Calculation sheet'!$B8), MONTH('Calculation sheet'!$B8)-1, 1), Rates!$A$2:$F$502, 6, FALSE),
        IFERROR(
          VLOOKUP(DATE(YEAR('Calculation sheet'!$B8), MONTH('Calculation sheet'!$B8)-2, 1), Rates!$A$2:$F$502, 6, FALSE),
          VLOOKUP(DATE(YEAR('Calculation sheet'!$B8), MONTH('Calculation sheet'!$B8)-3, 1), Rates!$A$2:$F$502, 6, FALSE)
        )
      )
    ),
    IFERROR(
      VLOOKUP(DATE(YEAR('Calculation sheet'!$B8), MONTH('Calculation sheet'!$B8), 1), Rates!$A$2:$G$502, 7, FALSE),
      IFERROR(
        VLOOKUP(DATE(YEAR('Calculation sheet'!$B8), MONTH('Calculation sheet'!$B8)-1, 1), Rates!$A$2:$G$502, 7, FALSE),
        IFERROR(
          VLOOKUP(DATE(YEAR('Calculation sheet'!$B8), MONTH('Calculation sheet'!$B8)-2, 1), Rates!$A$2:$G$502, 7, FALSE),
          VLOOKUP(DATE(YEAR('Calculation sheet'!$B8), MONTH('Calculation sheet'!$B8)-3, 1), Rates!$A$2:$G$502,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Rates!$A$2:$C$502, 3, FALSE),
  IFERROR(VLOOKUP(DATE(YEAR('Calculation sheet'!$B8), MONTH('Calculation sheet'!$B8)-1, 1), Rates!$A$2:$C$502, 3, FALSE),
  IFERROR(VLOOKUP(DATE(YEAR('Calculation sheet'!$B8), MONTH('Calculation sheet'!$B8)-2, 1), Rates!$A$2:$C$502, 3, FALSE),
  ""))),
IF(Input!$B$10=Input!$I$3,
  IFERROR(VLOOKUP(DATE(YEAR('Calculation sheet'!$B8), MONTH('Calculation sheet'!$B8), 1), Rates!$A$2:$D$502, 4, FALSE),
  IFERROR(VLOOKUP(DATE(YEAR('Calculation sheet'!$B8), MONTH('Calculation sheet'!$B8)-1, 1), Rates!$A$2:$D$502, 4, FALSE),
  IFERROR(VLOOKUP(DATE(YEAR('Calculation sheet'!$B8), MONTH('Calculation sheet'!$B8)-2, 1), Rates!$A$2:$D$502, 4, FALSE),
  ""))),
IF(Input!$B$10=Input!$I$4,
  IFERROR(VLOOKUP(DATE(YEAR('Calculation sheet'!$B8), MONTH('Calculation sheet'!$B8), 1), Rates!$A$2:$E$502, 5, FALSE),
  IFERROR(VLOOKUP(DATE(YEAR('Calculation sheet'!$B8), MONTH('Calculation sheet'!$B8)-1, 1), Rates!$A$2:$E$502, 5, FALSE),
  IFERROR(VLOOKUP(DATE(YEAR('Calculation sheet'!$B8), MONTH('Calculation sheet'!$B8)-2, 1), Rates!$A$2:$E$502, 5, FALSE),
  ""))),
IF(Input!$B$10=Input!$I$5,
  IFERROR(VLOOKUP(DATE(YEAR('Calculation sheet'!$B8), MONTH('Calculation sheet'!$B8), 1), Rates!$A$2:$F$502, 6, FALSE),
  IFERROR(VLOOKUP(DATE(YEAR('Calculation sheet'!$B8), MONTH('Calculation sheet'!$B8)-1, 1), Rates!$A$2:$F$502, 6, FALSE),
  IFERROR(VLOOKUP(DATE(YEAR('Calculation sheet'!$B8), MONTH('Calculation sheet'!$B8)-2, 1), Rates!$A$2:$F$502, 6, FALSE),
  ""))),
IF(Input!$B$10=Input!$I$6,
  IFERROR(VLOOKUP(DATE(YEAR('Calculation sheet'!$B8), MONTH('Calculation sheet'!$B8), 1), Rates!$A$2:$G$502, 7, FALSE),
  IFERROR(VLOOKUP(DATE(YEAR('Calculation sheet'!$B8), MONTH('Calculation sheet'!$B8)-1, 1), Rates!$A$2:$G$502, 7, FALSE),
  IFERROR(VLOOKUP(DATE(YEAR('Calculation sheet'!$B8), MONTH('Calculation sheet'!$B8)-2, 1), Rates!$A$2:$G$502, 7, FALSE),
  ""))),
"")))))</f>
        <v/>
      </c>
      <c r="I8" s="113" t="str">
        <f>IF(AND('Calculation sheet'!$C8&lt;&gt;0,'Calculation sheet'!$H8=0%),H7,'Calculation sheet'!$H8)</f>
        <v/>
      </c>
      <c r="J8" s="108" t="str">
        <f t="shared" ref="J8:J66" si="1">IF(C8&lt;&gt;0,H8,"")</f>
        <v/>
      </c>
      <c r="K8" s="109"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Rates!$A$2:$B$502, 2, FALSE),
      IFERROR(
        VLOOKUP(DATE(YEAR('Calculation sheet'!$B9), MONTH('Calculation sheet'!$B9)-1, 1), Rates!$A$2:$B$502, 2, FALSE),
        IFERROR(
          VLOOKUP(DATE(YEAR('Calculation sheet'!$B9), MONTH('Calculation sheet'!$B9)-2, 1), Rates!$A$2:$B$502, 2, FALSE),
          VLOOKUP(DATE(YEAR('Calculation sheet'!$B9), MONTH('Calculation sheet'!$B9)-3, 1), Rates!$A$2:$B$502, 2, FALSE)
        )
      )
    ),
  IF($C$4&lt;730,
    IFERROR(
      VLOOKUP(DATE(YEAR('Calculation sheet'!$B9), MONTH('Calculation sheet'!$B9), 1), Rates!$A$2:$C$502, 3, FALSE),
      IFERROR(
        VLOOKUP(DATE(YEAR('Calculation sheet'!$B9), MONTH('Calculation sheet'!$B9)-1, 1), Rates!$A$2:$C$502, 3, FALSE),
        IFERROR(
          VLOOKUP(DATE(YEAR('Calculation sheet'!$B9), MONTH('Calculation sheet'!$B9)-2, 1), Rates!$A$2:$C$502, 3, FALSE),
          VLOOKUP(DATE(YEAR('Calculation sheet'!$B9), MONTH('Calculation sheet'!$B9)-3, 1), Rates!$A$2:$C$502, 3, FALSE)
        )
      )
    ),
  IF($C$4&lt;1095,
    IFERROR(
      VLOOKUP(DATE(YEAR('Calculation sheet'!$B9), MONTH('Calculation sheet'!$B9), 1), Rates!$A$2:$D$502, 4, FALSE),
      IFERROR(
        VLOOKUP(DATE(YEAR('Calculation sheet'!$B9), MONTH('Calculation sheet'!$B9)-1, 1), Rates!$A$2:$D$502, 4, FALSE),
        IFERROR(
          VLOOKUP(DATE(YEAR('Calculation sheet'!$B9), MONTH('Calculation sheet'!$B9)-2, 1), Rates!$A$2:$D$502, 4, FALSE),
          VLOOKUP(DATE(YEAR('Calculation sheet'!$B9), MONTH('Calculation sheet'!$B9)-3, 1), Rates!$A$2:$D$502, 4, FALSE)
        )
      )
    ),
  IF($C$4&lt;1460,
    IFERROR(
      VLOOKUP(DATE(YEAR('Calculation sheet'!$B9), MONTH('Calculation sheet'!$B9), 1), Rates!$A$2:$E$502, 5, FALSE),
      IFERROR(
        VLOOKUP(DATE(YEAR('Calculation sheet'!$B9), MONTH('Calculation sheet'!$B9)-1, 1), Rates!$A$2:$E$502, 5, FALSE),
        IFERROR(
          VLOOKUP(DATE(YEAR('Calculation sheet'!$B9), MONTH('Calculation sheet'!$B9)-2, 1), Rates!$A$2:$E$502, 5, FALSE),
          VLOOKUP(DATE(YEAR('Calculation sheet'!$B9), MONTH('Calculation sheet'!$B9)-3, 1), Rates!$A$2:$E$502, 5, FALSE)
        )
      )
    ),
  IF($C$4&lt;1825,
    IFERROR(
      VLOOKUP(DATE(YEAR('Calculation sheet'!$B9), MONTH('Calculation sheet'!$B9), 1), Rates!$A$2:$F$502, 6, FALSE),
      IFERROR(
        VLOOKUP(DATE(YEAR('Calculation sheet'!$B9), MONTH('Calculation sheet'!$B9)-1, 1), Rates!$A$2:$F$502, 6, FALSE),
        IFERROR(
          VLOOKUP(DATE(YEAR('Calculation sheet'!$B9), MONTH('Calculation sheet'!$B9)-2, 1), Rates!$A$2:$F$502, 6, FALSE),
          VLOOKUP(DATE(YEAR('Calculation sheet'!$B9), MONTH('Calculation sheet'!$B9)-3, 1), Rates!$A$2:$F$502, 6, FALSE)
        )
      )
    ),
    IFERROR(
      VLOOKUP(DATE(YEAR('Calculation sheet'!$B9), MONTH('Calculation sheet'!$B9), 1), Rates!$A$2:$G$502, 7, FALSE),
      IFERROR(
        VLOOKUP(DATE(YEAR('Calculation sheet'!$B9), MONTH('Calculation sheet'!$B9)-1, 1), Rates!$A$2:$G$502, 7, FALSE),
        IFERROR(
          VLOOKUP(DATE(YEAR('Calculation sheet'!$B9), MONTH('Calculation sheet'!$B9)-2, 1), Rates!$A$2:$G$502, 7, FALSE),
          VLOOKUP(DATE(YEAR('Calculation sheet'!$B9), MONTH('Calculation sheet'!$B9)-3, 1), Rates!$A$2:$G$502,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Rates!$A$2:$C$502, 3, FALSE),
  IFERROR(VLOOKUP(DATE(YEAR('Calculation sheet'!$B9), MONTH('Calculation sheet'!$B9)-1, 1), Rates!$A$2:$C$502, 3, FALSE),
  IFERROR(VLOOKUP(DATE(YEAR('Calculation sheet'!$B9), MONTH('Calculation sheet'!$B9)-2, 1), Rates!$A$2:$C$502, 3, FALSE),
  ""))),
IF(Input!$B$10=Input!$I$3,
  IFERROR(VLOOKUP(DATE(YEAR('Calculation sheet'!$B9), MONTH('Calculation sheet'!$B9), 1), Rates!$A$2:$D$502, 4, FALSE),
  IFERROR(VLOOKUP(DATE(YEAR('Calculation sheet'!$B9), MONTH('Calculation sheet'!$B9)-1, 1), Rates!$A$2:$D$502, 4, FALSE),
  IFERROR(VLOOKUP(DATE(YEAR('Calculation sheet'!$B9), MONTH('Calculation sheet'!$B9)-2, 1), Rates!$A$2:$D$502, 4, FALSE),
  ""))),
IF(Input!$B$10=Input!$I$4,
  IFERROR(VLOOKUP(DATE(YEAR('Calculation sheet'!$B9), MONTH('Calculation sheet'!$B9), 1), Rates!$A$2:$E$502, 5, FALSE),
  IFERROR(VLOOKUP(DATE(YEAR('Calculation sheet'!$B9), MONTH('Calculation sheet'!$B9)-1, 1), Rates!$A$2:$E$502, 5, FALSE),
  IFERROR(VLOOKUP(DATE(YEAR('Calculation sheet'!$B9), MONTH('Calculation sheet'!$B9)-2, 1), Rates!$A$2:$E$502, 5, FALSE),
  ""))),
IF(Input!$B$10=Input!$I$5,
  IFERROR(VLOOKUP(DATE(YEAR('Calculation sheet'!$B9), MONTH('Calculation sheet'!$B9), 1), Rates!$A$2:$F$502, 6, FALSE),
  IFERROR(VLOOKUP(DATE(YEAR('Calculation sheet'!$B9), MONTH('Calculation sheet'!$B9)-1, 1), Rates!$A$2:$F$502, 6, FALSE),
  IFERROR(VLOOKUP(DATE(YEAR('Calculation sheet'!$B9), MONTH('Calculation sheet'!$B9)-2, 1), Rates!$A$2:$F$502, 6, FALSE),
  ""))),
IF(Input!$B$10=Input!$I$6,
  IFERROR(VLOOKUP(DATE(YEAR('Calculation sheet'!$B9), MONTH('Calculation sheet'!$B9), 1), Rates!$A$2:$G$502, 7, FALSE),
  IFERROR(VLOOKUP(DATE(YEAR('Calculation sheet'!$B9), MONTH('Calculation sheet'!$B9)-1, 1), Rates!$A$2:$G$502, 7, FALSE),
  IFERROR(VLOOKUP(DATE(YEAR('Calculation sheet'!$B9), MONTH('Calculation sheet'!$B9)-2, 1), Rates!$A$2:$G$502, 7, FALSE),
  ""))),
"")))))</f>
        <v/>
      </c>
      <c r="I9" s="107" t="str">
        <f>IF(AND('Calculation sheet'!$C9&lt;&gt;0,'Calculation sheet'!$H9=0%),H8,'Calculation sheet'!$H9)</f>
        <v/>
      </c>
      <c r="J9" s="108" t="str">
        <f t="shared" si="1"/>
        <v/>
      </c>
      <c r="K9" s="109"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Rates!$A$2:$B$502, 2, FALSE),
      IFERROR(
        VLOOKUP(DATE(YEAR('Calculation sheet'!$B10), MONTH('Calculation sheet'!$B10)-1, 1), Rates!$A$2:$B$502, 2, FALSE),
        IFERROR(
          VLOOKUP(DATE(YEAR('Calculation sheet'!$B10), MONTH('Calculation sheet'!$B10)-2, 1), Rates!$A$2:$B$502, 2, FALSE),
          VLOOKUP(DATE(YEAR('Calculation sheet'!$B10), MONTH('Calculation sheet'!$B10)-3, 1), Rates!$A$2:$B$502, 2, FALSE)
        )
      )
    ),
  IF($C$4&lt;730,
    IFERROR(
      VLOOKUP(DATE(YEAR('Calculation sheet'!$B10), MONTH('Calculation sheet'!$B10), 1), Rates!$A$2:$C$502, 3, FALSE),
      IFERROR(
        VLOOKUP(DATE(YEAR('Calculation sheet'!$B10), MONTH('Calculation sheet'!$B10)-1, 1), Rates!$A$2:$C$502, 3, FALSE),
        IFERROR(
          VLOOKUP(DATE(YEAR('Calculation sheet'!$B10), MONTH('Calculation sheet'!$B10)-2, 1), Rates!$A$2:$C$502, 3, FALSE),
          VLOOKUP(DATE(YEAR('Calculation sheet'!$B10), MONTH('Calculation sheet'!$B10)-3, 1), Rates!$A$2:$C$502, 3, FALSE)
        )
      )
    ),
  IF($C$4&lt;1095,
    IFERROR(
      VLOOKUP(DATE(YEAR('Calculation sheet'!$B10), MONTH('Calculation sheet'!$B10), 1), Rates!$A$2:$D$502, 4, FALSE),
      IFERROR(
        VLOOKUP(DATE(YEAR('Calculation sheet'!$B10), MONTH('Calculation sheet'!$B10)-1, 1), Rates!$A$2:$D$502, 4, FALSE),
        IFERROR(
          VLOOKUP(DATE(YEAR('Calculation sheet'!$B10), MONTH('Calculation sheet'!$B10)-2, 1), Rates!$A$2:$D$502, 4, FALSE),
          VLOOKUP(DATE(YEAR('Calculation sheet'!$B10), MONTH('Calculation sheet'!$B10)-3, 1), Rates!$A$2:$D$502, 4, FALSE)
        )
      )
    ),
  IF($C$4&lt;1460,
    IFERROR(
      VLOOKUP(DATE(YEAR('Calculation sheet'!$B10), MONTH('Calculation sheet'!$B10), 1), Rates!$A$2:$E$502, 5, FALSE),
      IFERROR(
        VLOOKUP(DATE(YEAR('Calculation sheet'!$B10), MONTH('Calculation sheet'!$B10)-1, 1), Rates!$A$2:$E$502, 5, FALSE),
        IFERROR(
          VLOOKUP(DATE(YEAR('Calculation sheet'!$B10), MONTH('Calculation sheet'!$B10)-2, 1), Rates!$A$2:$E$502, 5, FALSE),
          VLOOKUP(DATE(YEAR('Calculation sheet'!$B10), MONTH('Calculation sheet'!$B10)-3, 1), Rates!$A$2:$E$502, 5, FALSE)
        )
      )
    ),
  IF($C$4&lt;1825,
    IFERROR(
      VLOOKUP(DATE(YEAR('Calculation sheet'!$B10), MONTH('Calculation sheet'!$B10), 1), Rates!$A$2:$F$502, 6, FALSE),
      IFERROR(
        VLOOKUP(DATE(YEAR('Calculation sheet'!$B10), MONTH('Calculation sheet'!$B10)-1, 1), Rates!$A$2:$F$502, 6, FALSE),
        IFERROR(
          VLOOKUP(DATE(YEAR('Calculation sheet'!$B10), MONTH('Calculation sheet'!$B10)-2, 1), Rates!$A$2:$F$502, 6, FALSE),
          VLOOKUP(DATE(YEAR('Calculation sheet'!$B10), MONTH('Calculation sheet'!$B10)-3, 1), Rates!$A$2:$F$502, 6, FALSE)
        )
      )
    ),
    IFERROR(
      VLOOKUP(DATE(YEAR('Calculation sheet'!$B10), MONTH('Calculation sheet'!$B10), 1), Rates!$A$2:$G$502, 7, FALSE),
      IFERROR(
        VLOOKUP(DATE(YEAR('Calculation sheet'!$B10), MONTH('Calculation sheet'!$B10)-1, 1), Rates!$A$2:$G$502, 7, FALSE),
        IFERROR(
          VLOOKUP(DATE(YEAR('Calculation sheet'!$B10), MONTH('Calculation sheet'!$B10)-2, 1), Rates!$A$2:$G$502, 7, FALSE),
          VLOOKUP(DATE(YEAR('Calculation sheet'!$B10), MONTH('Calculation sheet'!$B10)-3, 1), Rates!$A$2:$G$502,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Rates!$A$2:$C$502, 3, FALSE),
  IFERROR(VLOOKUP(DATE(YEAR('Calculation sheet'!$B10), MONTH('Calculation sheet'!$B10)-1, 1), Rates!$A$2:$C$502, 3, FALSE),
  IFERROR(VLOOKUP(DATE(YEAR('Calculation sheet'!$B10), MONTH('Calculation sheet'!$B10)-2, 1), Rates!$A$2:$C$502, 3, FALSE),
  ""))),
IF(Input!$B$10=Input!$I$3,
  IFERROR(VLOOKUP(DATE(YEAR('Calculation sheet'!$B10), MONTH('Calculation sheet'!$B10), 1), Rates!$A$2:$D$502, 4, FALSE),
  IFERROR(VLOOKUP(DATE(YEAR('Calculation sheet'!$B10), MONTH('Calculation sheet'!$B10)-1, 1), Rates!$A$2:$D$502, 4, FALSE),
  IFERROR(VLOOKUP(DATE(YEAR('Calculation sheet'!$B10), MONTH('Calculation sheet'!$B10)-2, 1), Rates!$A$2:$D$502, 4, FALSE),
  ""))),
IF(Input!$B$10=Input!$I$4,
  IFERROR(VLOOKUP(DATE(YEAR('Calculation sheet'!$B10), MONTH('Calculation sheet'!$B10), 1), Rates!$A$2:$E$502, 5, FALSE),
  IFERROR(VLOOKUP(DATE(YEAR('Calculation sheet'!$B10), MONTH('Calculation sheet'!$B10)-1, 1), Rates!$A$2:$E$502, 5, FALSE),
  IFERROR(VLOOKUP(DATE(YEAR('Calculation sheet'!$B10), MONTH('Calculation sheet'!$B10)-2, 1), Rates!$A$2:$E$502, 5, FALSE),
  ""))),
IF(Input!$B$10=Input!$I$5,
  IFERROR(VLOOKUP(DATE(YEAR('Calculation sheet'!$B10), MONTH('Calculation sheet'!$B10), 1), Rates!$A$2:$F$502, 6, FALSE),
  IFERROR(VLOOKUP(DATE(YEAR('Calculation sheet'!$B10), MONTH('Calculation sheet'!$B10)-1, 1), Rates!$A$2:$F$502, 6, FALSE),
  IFERROR(VLOOKUP(DATE(YEAR('Calculation sheet'!$B10), MONTH('Calculation sheet'!$B10)-2, 1), Rates!$A$2:$F$502, 6, FALSE),
  ""))),
IF(Input!$B$10=Input!$I$6,
  IFERROR(VLOOKUP(DATE(YEAR('Calculation sheet'!$B10), MONTH('Calculation sheet'!$B10), 1), Rates!$A$2:$G$502, 7, FALSE),
  IFERROR(VLOOKUP(DATE(YEAR('Calculation sheet'!$B10), MONTH('Calculation sheet'!$B10)-1, 1), Rates!$A$2:$G$502, 7, FALSE),
  IFERROR(VLOOKUP(DATE(YEAR('Calculation sheet'!$B10), MONTH('Calculation sheet'!$B10)-2, 1), Rates!$A$2:$G$502, 7, FALSE),
  ""))),
"")))))</f>
        <v/>
      </c>
      <c r="I10" s="114" t="str">
        <f>IF(AND('Calculation sheet'!$C10&lt;&gt;0,'Calculation sheet'!$H10=0%),H9,'Calculation sheet'!$H10)</f>
        <v/>
      </c>
      <c r="J10" s="108" t="str">
        <f t="shared" si="1"/>
        <v/>
      </c>
      <c r="K10" s="109"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Rates!$A$2:$B$502, 2, FALSE),
      IFERROR(
        VLOOKUP(DATE(YEAR('Calculation sheet'!$B11), MONTH('Calculation sheet'!$B11)-1, 1), Rates!$A$2:$B$502, 2, FALSE),
        IFERROR(
          VLOOKUP(DATE(YEAR('Calculation sheet'!$B11), MONTH('Calculation sheet'!$B11)-2, 1), Rates!$A$2:$B$502, 2, FALSE),
          VLOOKUP(DATE(YEAR('Calculation sheet'!$B11), MONTH('Calculation sheet'!$B11)-3, 1), Rates!$A$2:$B$502, 2, FALSE)
        )
      )
    ),
  IF($C$4&lt;730,
    IFERROR(
      VLOOKUP(DATE(YEAR('Calculation sheet'!$B11), MONTH('Calculation sheet'!$B11), 1), Rates!$A$2:$C$502, 3, FALSE),
      IFERROR(
        VLOOKUP(DATE(YEAR('Calculation sheet'!$B11), MONTH('Calculation sheet'!$B11)-1, 1), Rates!$A$2:$C$502, 3, FALSE),
        IFERROR(
          VLOOKUP(DATE(YEAR('Calculation sheet'!$B11), MONTH('Calculation sheet'!$B11)-2, 1), Rates!$A$2:$C$502, 3, FALSE),
          VLOOKUP(DATE(YEAR('Calculation sheet'!$B11), MONTH('Calculation sheet'!$B11)-3, 1), Rates!$A$2:$C$502, 3, FALSE)
        )
      )
    ),
  IF($C$4&lt;1095,
    IFERROR(
      VLOOKUP(DATE(YEAR('Calculation sheet'!$B11), MONTH('Calculation sheet'!$B11), 1), Rates!$A$2:$D$502, 4, FALSE),
      IFERROR(
        VLOOKUP(DATE(YEAR('Calculation sheet'!$B11), MONTH('Calculation sheet'!$B11)-1, 1), Rates!$A$2:$D$502, 4, FALSE),
        IFERROR(
          VLOOKUP(DATE(YEAR('Calculation sheet'!$B11), MONTH('Calculation sheet'!$B11)-2, 1), Rates!$A$2:$D$502, 4, FALSE),
          VLOOKUP(DATE(YEAR('Calculation sheet'!$B11), MONTH('Calculation sheet'!$B11)-3, 1), Rates!$A$2:$D$502, 4, FALSE)
        )
      )
    ),
  IF($C$4&lt;1460,
    IFERROR(
      VLOOKUP(DATE(YEAR('Calculation sheet'!$B11), MONTH('Calculation sheet'!$B11), 1), Rates!$A$2:$E$502, 5, FALSE),
      IFERROR(
        VLOOKUP(DATE(YEAR('Calculation sheet'!$B11), MONTH('Calculation sheet'!$B11)-1, 1), Rates!$A$2:$E$502, 5, FALSE),
        IFERROR(
          VLOOKUP(DATE(YEAR('Calculation sheet'!$B11), MONTH('Calculation sheet'!$B11)-2, 1), Rates!$A$2:$E$502, 5, FALSE),
          VLOOKUP(DATE(YEAR('Calculation sheet'!$B11), MONTH('Calculation sheet'!$B11)-3, 1), Rates!$A$2:$E$502, 5, FALSE)
        )
      )
    ),
  IF($C$4&lt;1825,
    IFERROR(
      VLOOKUP(DATE(YEAR('Calculation sheet'!$B11), MONTH('Calculation sheet'!$B11), 1), Rates!$A$2:$F$502, 6, FALSE),
      IFERROR(
        VLOOKUP(DATE(YEAR('Calculation sheet'!$B11), MONTH('Calculation sheet'!$B11)-1, 1), Rates!$A$2:$F$502, 6, FALSE),
        IFERROR(
          VLOOKUP(DATE(YEAR('Calculation sheet'!$B11), MONTH('Calculation sheet'!$B11)-2, 1), Rates!$A$2:$F$502, 6, FALSE),
          VLOOKUP(DATE(YEAR('Calculation sheet'!$B11), MONTH('Calculation sheet'!$B11)-3, 1), Rates!$A$2:$F$502, 6, FALSE)
        )
      )
    ),
    IFERROR(
      VLOOKUP(DATE(YEAR('Calculation sheet'!$B11), MONTH('Calculation sheet'!$B11), 1), Rates!$A$2:$G$502, 7, FALSE),
      IFERROR(
        VLOOKUP(DATE(YEAR('Calculation sheet'!$B11), MONTH('Calculation sheet'!$B11)-1, 1), Rates!$A$2:$G$502, 7, FALSE),
        IFERROR(
          VLOOKUP(DATE(YEAR('Calculation sheet'!$B11), MONTH('Calculation sheet'!$B11)-2, 1), Rates!$A$2:$G$502, 7, FALSE),
          VLOOKUP(DATE(YEAR('Calculation sheet'!$B11), MONTH('Calculation sheet'!$B11)-3, 1), Rates!$A$2:$G$502,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Rates!$A$2:$C$502, 3, FALSE),
  IFERROR(VLOOKUP(DATE(YEAR('Calculation sheet'!$B11), MONTH('Calculation sheet'!$B11)-1, 1), Rates!$A$2:$C$502, 3, FALSE),
  IFERROR(VLOOKUP(DATE(YEAR('Calculation sheet'!$B11), MONTH('Calculation sheet'!$B11)-2, 1), Rates!$A$2:$C$502, 3, FALSE),
  ""))),
IF(Input!$B$10=Input!$I$3,
  IFERROR(VLOOKUP(DATE(YEAR('Calculation sheet'!$B11), MONTH('Calculation sheet'!$B11), 1), Rates!$A$2:$D$502, 4, FALSE),
  IFERROR(VLOOKUP(DATE(YEAR('Calculation sheet'!$B11), MONTH('Calculation sheet'!$B11)-1, 1), Rates!$A$2:$D$502, 4, FALSE),
  IFERROR(VLOOKUP(DATE(YEAR('Calculation sheet'!$B11), MONTH('Calculation sheet'!$B11)-2, 1), Rates!$A$2:$D$502, 4, FALSE),
  ""))),
IF(Input!$B$10=Input!$I$4,
  IFERROR(VLOOKUP(DATE(YEAR('Calculation sheet'!$B11), MONTH('Calculation sheet'!$B11), 1), Rates!$A$2:$E$502, 5, FALSE),
  IFERROR(VLOOKUP(DATE(YEAR('Calculation sheet'!$B11), MONTH('Calculation sheet'!$B11)-1, 1), Rates!$A$2:$E$502, 5, FALSE),
  IFERROR(VLOOKUP(DATE(YEAR('Calculation sheet'!$B11), MONTH('Calculation sheet'!$B11)-2, 1), Rates!$A$2:$E$502, 5, FALSE),
  ""))),
IF(Input!$B$10=Input!$I$5,
  IFERROR(VLOOKUP(DATE(YEAR('Calculation sheet'!$B11), MONTH('Calculation sheet'!$B11), 1), Rates!$A$2:$F$502, 6, FALSE),
  IFERROR(VLOOKUP(DATE(YEAR('Calculation sheet'!$B11), MONTH('Calculation sheet'!$B11)-1, 1), Rates!$A$2:$F$502, 6, FALSE),
  IFERROR(VLOOKUP(DATE(YEAR('Calculation sheet'!$B11), MONTH('Calculation sheet'!$B11)-2, 1), Rates!$A$2:$F$502, 6, FALSE),
  ""))),
IF(Input!$B$10=Input!$I$6,
  IFERROR(VLOOKUP(DATE(YEAR('Calculation sheet'!$B11), MONTH('Calculation sheet'!$B11), 1), Rates!$A$2:$G$502, 7, FALSE),
  IFERROR(VLOOKUP(DATE(YEAR('Calculation sheet'!$B11), MONTH('Calculation sheet'!$B11)-1, 1), Rates!$A$2:$G$502, 7, FALSE),
  IFERROR(VLOOKUP(DATE(YEAR('Calculation sheet'!$B11), MONTH('Calculation sheet'!$B11)-2, 1), Rates!$A$2:$G$502, 7, FALSE),
  ""))),
"")))))</f>
        <v/>
      </c>
      <c r="I11" s="107" t="str">
        <f>IF(AND('Calculation sheet'!$C11&lt;&gt;0,'Calculation sheet'!$H11=0%),H10,'Calculation sheet'!$H11)</f>
        <v/>
      </c>
      <c r="J11" s="108" t="str">
        <f t="shared" si="1"/>
        <v/>
      </c>
      <c r="K11" s="109"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Rates!$A$2:$B$502, 2, FALSE),
      IFERROR(
        VLOOKUP(DATE(YEAR('Calculation sheet'!$B12), MONTH('Calculation sheet'!$B12)-1, 1), Rates!$A$2:$B$502, 2, FALSE),
        IFERROR(
          VLOOKUP(DATE(YEAR('Calculation sheet'!$B12), MONTH('Calculation sheet'!$B12)-2, 1), Rates!$A$2:$B$502, 2, FALSE),
          VLOOKUP(DATE(YEAR('Calculation sheet'!$B12), MONTH('Calculation sheet'!$B12)-3, 1), Rates!$A$2:$B$502, 2, FALSE)
        )
      )
    ),
  IF($C$4&lt;730,
    IFERROR(
      VLOOKUP(DATE(YEAR('Calculation sheet'!$B12), MONTH('Calculation sheet'!$B12), 1), Rates!$A$2:$C$502, 3, FALSE),
      IFERROR(
        VLOOKUP(DATE(YEAR('Calculation sheet'!$B12), MONTH('Calculation sheet'!$B12)-1, 1), Rates!$A$2:$C$502, 3, FALSE),
        IFERROR(
          VLOOKUP(DATE(YEAR('Calculation sheet'!$B12), MONTH('Calculation sheet'!$B12)-2, 1), Rates!$A$2:$C$502, 3, FALSE),
          VLOOKUP(DATE(YEAR('Calculation sheet'!$B12), MONTH('Calculation sheet'!$B12)-3, 1), Rates!$A$2:$C$502, 3, FALSE)
        )
      )
    ),
  IF($C$4&lt;1095,
    IFERROR(
      VLOOKUP(DATE(YEAR('Calculation sheet'!$B12), MONTH('Calculation sheet'!$B12), 1), Rates!$A$2:$D$502, 4, FALSE),
      IFERROR(
        VLOOKUP(DATE(YEAR('Calculation sheet'!$B12), MONTH('Calculation sheet'!$B12)-1, 1), Rates!$A$2:$D$502, 4, FALSE),
        IFERROR(
          VLOOKUP(DATE(YEAR('Calculation sheet'!$B12), MONTH('Calculation sheet'!$B12)-2, 1), Rates!$A$2:$D$502, 4, FALSE),
          VLOOKUP(DATE(YEAR('Calculation sheet'!$B12), MONTH('Calculation sheet'!$B12)-3, 1), Rates!$A$2:$D$502, 4, FALSE)
        )
      )
    ),
  IF($C$4&lt;1460,
    IFERROR(
      VLOOKUP(DATE(YEAR('Calculation sheet'!$B12), MONTH('Calculation sheet'!$B12), 1), Rates!$A$2:$E$502, 5, FALSE),
      IFERROR(
        VLOOKUP(DATE(YEAR('Calculation sheet'!$B12), MONTH('Calculation sheet'!$B12)-1, 1), Rates!$A$2:$E$502, 5, FALSE),
        IFERROR(
          VLOOKUP(DATE(YEAR('Calculation sheet'!$B12), MONTH('Calculation sheet'!$B12)-2, 1), Rates!$A$2:$E$502, 5, FALSE),
          VLOOKUP(DATE(YEAR('Calculation sheet'!$B12), MONTH('Calculation sheet'!$B12)-3, 1), Rates!$A$2:$E$502, 5, FALSE)
        )
      )
    ),
  IF($C$4&lt;1825,
    IFERROR(
      VLOOKUP(DATE(YEAR('Calculation sheet'!$B12), MONTH('Calculation sheet'!$B12), 1), Rates!$A$2:$F$502, 6, FALSE),
      IFERROR(
        VLOOKUP(DATE(YEAR('Calculation sheet'!$B12), MONTH('Calculation sheet'!$B12)-1, 1), Rates!$A$2:$F$502, 6, FALSE),
        IFERROR(
          VLOOKUP(DATE(YEAR('Calculation sheet'!$B12), MONTH('Calculation sheet'!$B12)-2, 1), Rates!$A$2:$F$502, 6, FALSE),
          VLOOKUP(DATE(YEAR('Calculation sheet'!$B12), MONTH('Calculation sheet'!$B12)-3, 1), Rates!$A$2:$F$502, 6, FALSE)
        )
      )
    ),
    IFERROR(
      VLOOKUP(DATE(YEAR('Calculation sheet'!$B12), MONTH('Calculation sheet'!$B12), 1), Rates!$A$2:$G$502, 7, FALSE),
      IFERROR(
        VLOOKUP(DATE(YEAR('Calculation sheet'!$B12), MONTH('Calculation sheet'!$B12)-1, 1), Rates!$A$2:$G$502, 7, FALSE),
        IFERROR(
          VLOOKUP(DATE(YEAR('Calculation sheet'!$B12), MONTH('Calculation sheet'!$B12)-2, 1), Rates!$A$2:$G$502, 7, FALSE),
          VLOOKUP(DATE(YEAR('Calculation sheet'!$B12), MONTH('Calculation sheet'!$B12)-3, 1), Rates!$A$2:$G$502,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Rates!$A$2:$C$502, 3, FALSE),
  IFERROR(VLOOKUP(DATE(YEAR('Calculation sheet'!$B12), MONTH('Calculation sheet'!$B12)-1, 1), Rates!$A$2:$C$502, 3, FALSE),
  IFERROR(VLOOKUP(DATE(YEAR('Calculation sheet'!$B12), MONTH('Calculation sheet'!$B12)-2, 1), Rates!$A$2:$C$502, 3, FALSE),
  ""))),
IF(Input!$B$10=Input!$I$3,
  IFERROR(VLOOKUP(DATE(YEAR('Calculation sheet'!$B12), MONTH('Calculation sheet'!$B12), 1), Rates!$A$2:$D$502, 4, FALSE),
  IFERROR(VLOOKUP(DATE(YEAR('Calculation sheet'!$B12), MONTH('Calculation sheet'!$B12)-1, 1), Rates!$A$2:$D$502, 4, FALSE),
  IFERROR(VLOOKUP(DATE(YEAR('Calculation sheet'!$B12), MONTH('Calculation sheet'!$B12)-2, 1), Rates!$A$2:$D$502, 4, FALSE),
  ""))),
IF(Input!$B$10=Input!$I$4,
  IFERROR(VLOOKUP(DATE(YEAR('Calculation sheet'!$B12), MONTH('Calculation sheet'!$B12), 1), Rates!$A$2:$E$502, 5, FALSE),
  IFERROR(VLOOKUP(DATE(YEAR('Calculation sheet'!$B12), MONTH('Calculation sheet'!$B12)-1, 1), Rates!$A$2:$E$502, 5, FALSE),
  IFERROR(VLOOKUP(DATE(YEAR('Calculation sheet'!$B12), MONTH('Calculation sheet'!$B12)-2, 1), Rates!$A$2:$E$502, 5, FALSE),
  ""))),
IF(Input!$B$10=Input!$I$5,
  IFERROR(VLOOKUP(DATE(YEAR('Calculation sheet'!$B12), MONTH('Calculation sheet'!$B12), 1), Rates!$A$2:$F$502, 6, FALSE),
  IFERROR(VLOOKUP(DATE(YEAR('Calculation sheet'!$B12), MONTH('Calculation sheet'!$B12)-1, 1), Rates!$A$2:$F$502, 6, FALSE),
  IFERROR(VLOOKUP(DATE(YEAR('Calculation sheet'!$B12), MONTH('Calculation sheet'!$B12)-2, 1), Rates!$A$2:$F$502, 6, FALSE),
  ""))),
IF(Input!$B$10=Input!$I$6,
  IFERROR(VLOOKUP(DATE(YEAR('Calculation sheet'!$B12), MONTH('Calculation sheet'!$B12), 1), Rates!$A$2:$G$502, 7, FALSE),
  IFERROR(VLOOKUP(DATE(YEAR('Calculation sheet'!$B12), MONTH('Calculation sheet'!$B12)-1, 1), Rates!$A$2:$G$502, 7, FALSE),
  IFERROR(VLOOKUP(DATE(YEAR('Calculation sheet'!$B12), MONTH('Calculation sheet'!$B12)-2, 1), Rates!$A$2:$G$502, 7, FALSE),
  ""))),
"")))))</f>
        <v/>
      </c>
      <c r="I12" s="114" t="str">
        <f>IF(AND('Calculation sheet'!$C12&lt;&gt;0,'Calculation sheet'!$H12=0%),H11,'Calculation sheet'!$H12)</f>
        <v/>
      </c>
      <c r="J12" s="108" t="str">
        <f t="shared" si="1"/>
        <v/>
      </c>
      <c r="K12" s="109"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Rates!$A$2:$B$502, 2, FALSE),
      IFERROR(
        VLOOKUP(DATE(YEAR('Calculation sheet'!$B13), MONTH('Calculation sheet'!$B13)-1, 1), Rates!$A$2:$B$502, 2, FALSE),
        IFERROR(
          VLOOKUP(DATE(YEAR('Calculation sheet'!$B13), MONTH('Calculation sheet'!$B13)-2, 1), Rates!$A$2:$B$502, 2, FALSE),
          VLOOKUP(DATE(YEAR('Calculation sheet'!$B13), MONTH('Calculation sheet'!$B13)-3, 1), Rates!$A$2:$B$502, 2, FALSE)
        )
      )
    ),
  IF($C$4&lt;730,
    IFERROR(
      VLOOKUP(DATE(YEAR('Calculation sheet'!$B13), MONTH('Calculation sheet'!$B13), 1), Rates!$A$2:$C$502, 3, FALSE),
      IFERROR(
        VLOOKUP(DATE(YEAR('Calculation sheet'!$B13), MONTH('Calculation sheet'!$B13)-1, 1), Rates!$A$2:$C$502, 3, FALSE),
        IFERROR(
          VLOOKUP(DATE(YEAR('Calculation sheet'!$B13), MONTH('Calculation sheet'!$B13)-2, 1), Rates!$A$2:$C$502, 3, FALSE),
          VLOOKUP(DATE(YEAR('Calculation sheet'!$B13), MONTH('Calculation sheet'!$B13)-3, 1), Rates!$A$2:$C$502, 3, FALSE)
        )
      )
    ),
  IF($C$4&lt;1095,
    IFERROR(
      VLOOKUP(DATE(YEAR('Calculation sheet'!$B13), MONTH('Calculation sheet'!$B13), 1), Rates!$A$2:$D$502, 4, FALSE),
      IFERROR(
        VLOOKUP(DATE(YEAR('Calculation sheet'!$B13), MONTH('Calculation sheet'!$B13)-1, 1), Rates!$A$2:$D$502, 4, FALSE),
        IFERROR(
          VLOOKUP(DATE(YEAR('Calculation sheet'!$B13), MONTH('Calculation sheet'!$B13)-2, 1), Rates!$A$2:$D$502, 4, FALSE),
          VLOOKUP(DATE(YEAR('Calculation sheet'!$B13), MONTH('Calculation sheet'!$B13)-3, 1), Rates!$A$2:$D$502, 4, FALSE)
        )
      )
    ),
  IF($C$4&lt;1460,
    IFERROR(
      VLOOKUP(DATE(YEAR('Calculation sheet'!$B13), MONTH('Calculation sheet'!$B13), 1), Rates!$A$2:$E$502, 5, FALSE),
      IFERROR(
        VLOOKUP(DATE(YEAR('Calculation sheet'!$B13), MONTH('Calculation sheet'!$B13)-1, 1), Rates!$A$2:$E$502, 5, FALSE),
        IFERROR(
          VLOOKUP(DATE(YEAR('Calculation sheet'!$B13), MONTH('Calculation sheet'!$B13)-2, 1), Rates!$A$2:$E$502, 5, FALSE),
          VLOOKUP(DATE(YEAR('Calculation sheet'!$B13), MONTH('Calculation sheet'!$B13)-3, 1), Rates!$A$2:$E$502, 5, FALSE)
        )
      )
    ),
  IF($C$4&lt;1825,
    IFERROR(
      VLOOKUP(DATE(YEAR('Calculation sheet'!$B13), MONTH('Calculation sheet'!$B13), 1), Rates!$A$2:$F$502, 6, FALSE),
      IFERROR(
        VLOOKUP(DATE(YEAR('Calculation sheet'!$B13), MONTH('Calculation sheet'!$B13)-1, 1), Rates!$A$2:$F$502, 6, FALSE),
        IFERROR(
          VLOOKUP(DATE(YEAR('Calculation sheet'!$B13), MONTH('Calculation sheet'!$B13)-2, 1), Rates!$A$2:$F$502, 6, FALSE),
          VLOOKUP(DATE(YEAR('Calculation sheet'!$B13), MONTH('Calculation sheet'!$B13)-3, 1), Rates!$A$2:$F$502, 6, FALSE)
        )
      )
    ),
    IFERROR(
      VLOOKUP(DATE(YEAR('Calculation sheet'!$B13), MONTH('Calculation sheet'!$B13), 1), Rates!$A$2:$G$502, 7, FALSE),
      IFERROR(
        VLOOKUP(DATE(YEAR('Calculation sheet'!$B13), MONTH('Calculation sheet'!$B13)-1, 1), Rates!$A$2:$G$502, 7, FALSE),
        IFERROR(
          VLOOKUP(DATE(YEAR('Calculation sheet'!$B13), MONTH('Calculation sheet'!$B13)-2, 1), Rates!$A$2:$G$502, 7, FALSE),
          VLOOKUP(DATE(YEAR('Calculation sheet'!$B13), MONTH('Calculation sheet'!$B13)-3, 1), Rates!$A$2:$G$502,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Rates!$A$2:$C$502, 3, FALSE),
  IFERROR(VLOOKUP(DATE(YEAR('Calculation sheet'!$B13), MONTH('Calculation sheet'!$B13)-1, 1), Rates!$A$2:$C$502, 3, FALSE),
  IFERROR(VLOOKUP(DATE(YEAR('Calculation sheet'!$B13), MONTH('Calculation sheet'!$B13)-2, 1), Rates!$A$2:$C$502, 3, FALSE),
  ""))),
IF(Input!$B$10=Input!$I$3,
  IFERROR(VLOOKUP(DATE(YEAR('Calculation sheet'!$B13), MONTH('Calculation sheet'!$B13), 1), Rates!$A$2:$D$502, 4, FALSE),
  IFERROR(VLOOKUP(DATE(YEAR('Calculation sheet'!$B13), MONTH('Calculation sheet'!$B13)-1, 1), Rates!$A$2:$D$502, 4, FALSE),
  IFERROR(VLOOKUP(DATE(YEAR('Calculation sheet'!$B13), MONTH('Calculation sheet'!$B13)-2, 1), Rates!$A$2:$D$502, 4, FALSE),
  ""))),
IF(Input!$B$10=Input!$I$4,
  IFERROR(VLOOKUP(DATE(YEAR('Calculation sheet'!$B13), MONTH('Calculation sheet'!$B13), 1), Rates!$A$2:$E$502, 5, FALSE),
  IFERROR(VLOOKUP(DATE(YEAR('Calculation sheet'!$B13), MONTH('Calculation sheet'!$B13)-1, 1), Rates!$A$2:$E$502, 5, FALSE),
  IFERROR(VLOOKUP(DATE(YEAR('Calculation sheet'!$B13), MONTH('Calculation sheet'!$B13)-2, 1), Rates!$A$2:$E$502, 5, FALSE),
  ""))),
IF(Input!$B$10=Input!$I$5,
  IFERROR(VLOOKUP(DATE(YEAR('Calculation sheet'!$B13), MONTH('Calculation sheet'!$B13), 1), Rates!$A$2:$F$502, 6, FALSE),
  IFERROR(VLOOKUP(DATE(YEAR('Calculation sheet'!$B13), MONTH('Calculation sheet'!$B13)-1, 1), Rates!$A$2:$F$502, 6, FALSE),
  IFERROR(VLOOKUP(DATE(YEAR('Calculation sheet'!$B13), MONTH('Calculation sheet'!$B13)-2, 1), Rates!$A$2:$F$502, 6, FALSE),
  ""))),
IF(Input!$B$10=Input!$I$6,
  IFERROR(VLOOKUP(DATE(YEAR('Calculation sheet'!$B13), MONTH('Calculation sheet'!$B13), 1), Rates!$A$2:$G$502, 7, FALSE),
  IFERROR(VLOOKUP(DATE(YEAR('Calculation sheet'!$B13), MONTH('Calculation sheet'!$B13)-1, 1), Rates!$A$2:$G$502, 7, FALSE),
  IFERROR(VLOOKUP(DATE(YEAR('Calculation sheet'!$B13), MONTH('Calculation sheet'!$B13)-2, 1), Rates!$A$2:$G$502, 7, FALSE),
  ""))),
"")))))</f>
        <v/>
      </c>
      <c r="I13" s="107" t="str">
        <f>IF(AND('Calculation sheet'!$C13&lt;&gt;0,'Calculation sheet'!$H13=0%),H12,'Calculation sheet'!$H13)</f>
        <v/>
      </c>
      <c r="J13" s="108" t="str">
        <f t="shared" si="1"/>
        <v/>
      </c>
      <c r="K13" s="109"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Rates!$A$2:$B$502, 2, FALSE),
      IFERROR(
        VLOOKUP(DATE(YEAR('Calculation sheet'!$B14), MONTH('Calculation sheet'!$B14)-1, 1), Rates!$A$2:$B$502, 2, FALSE),
        IFERROR(
          VLOOKUP(DATE(YEAR('Calculation sheet'!$B14), MONTH('Calculation sheet'!$B14)-2, 1), Rates!$A$2:$B$502, 2, FALSE),
          VLOOKUP(DATE(YEAR('Calculation sheet'!$B14), MONTH('Calculation sheet'!$B14)-3, 1), Rates!$A$2:$B$502, 2, FALSE)
        )
      )
    ),
  IF($C$4&lt;730,
    IFERROR(
      VLOOKUP(DATE(YEAR('Calculation sheet'!$B14), MONTH('Calculation sheet'!$B14), 1), Rates!$A$2:$C$502, 3, FALSE),
      IFERROR(
        VLOOKUP(DATE(YEAR('Calculation sheet'!$B14), MONTH('Calculation sheet'!$B14)-1, 1), Rates!$A$2:$C$502, 3, FALSE),
        IFERROR(
          VLOOKUP(DATE(YEAR('Calculation sheet'!$B14), MONTH('Calculation sheet'!$B14)-2, 1), Rates!$A$2:$C$502, 3, FALSE),
          VLOOKUP(DATE(YEAR('Calculation sheet'!$B14), MONTH('Calculation sheet'!$B14)-3, 1), Rates!$A$2:$C$502, 3, FALSE)
        )
      )
    ),
  IF($C$4&lt;1095,
    IFERROR(
      VLOOKUP(DATE(YEAR('Calculation sheet'!$B14), MONTH('Calculation sheet'!$B14), 1), Rates!$A$2:$D$502, 4, FALSE),
      IFERROR(
        VLOOKUP(DATE(YEAR('Calculation sheet'!$B14), MONTH('Calculation sheet'!$B14)-1, 1), Rates!$A$2:$D$502, 4, FALSE),
        IFERROR(
          VLOOKUP(DATE(YEAR('Calculation sheet'!$B14), MONTH('Calculation sheet'!$B14)-2, 1), Rates!$A$2:$D$502, 4, FALSE),
          VLOOKUP(DATE(YEAR('Calculation sheet'!$B14), MONTH('Calculation sheet'!$B14)-3, 1), Rates!$A$2:$D$502, 4, FALSE)
        )
      )
    ),
  IF($C$4&lt;1460,
    IFERROR(
      VLOOKUP(DATE(YEAR('Calculation sheet'!$B14), MONTH('Calculation sheet'!$B14), 1), Rates!$A$2:$E$502, 5, FALSE),
      IFERROR(
        VLOOKUP(DATE(YEAR('Calculation sheet'!$B14), MONTH('Calculation sheet'!$B14)-1, 1), Rates!$A$2:$E$502, 5, FALSE),
        IFERROR(
          VLOOKUP(DATE(YEAR('Calculation sheet'!$B14), MONTH('Calculation sheet'!$B14)-2, 1), Rates!$A$2:$E$502, 5, FALSE),
          VLOOKUP(DATE(YEAR('Calculation sheet'!$B14), MONTH('Calculation sheet'!$B14)-3, 1), Rates!$A$2:$E$502, 5, FALSE)
        )
      )
    ),
  IF($C$4&lt;1825,
    IFERROR(
      VLOOKUP(DATE(YEAR('Calculation sheet'!$B14), MONTH('Calculation sheet'!$B14), 1), Rates!$A$2:$F$502, 6, FALSE),
      IFERROR(
        VLOOKUP(DATE(YEAR('Calculation sheet'!$B14), MONTH('Calculation sheet'!$B14)-1, 1), Rates!$A$2:$F$502, 6, FALSE),
        IFERROR(
          VLOOKUP(DATE(YEAR('Calculation sheet'!$B14), MONTH('Calculation sheet'!$B14)-2, 1), Rates!$A$2:$F$502, 6, FALSE),
          VLOOKUP(DATE(YEAR('Calculation sheet'!$B14), MONTH('Calculation sheet'!$B14)-3, 1), Rates!$A$2:$F$502, 6, FALSE)
        )
      )
    ),
    IFERROR(
      VLOOKUP(DATE(YEAR('Calculation sheet'!$B14), MONTH('Calculation sheet'!$B14), 1), Rates!$A$2:$G$502, 7, FALSE),
      IFERROR(
        VLOOKUP(DATE(YEAR('Calculation sheet'!$B14), MONTH('Calculation sheet'!$B14)-1, 1), Rates!$A$2:$G$502, 7, FALSE),
        IFERROR(
          VLOOKUP(DATE(YEAR('Calculation sheet'!$B14), MONTH('Calculation sheet'!$B14)-2, 1), Rates!$A$2:$G$502, 7, FALSE),
          VLOOKUP(DATE(YEAR('Calculation sheet'!$B14), MONTH('Calculation sheet'!$B14)-3, 1), Rates!$A$2:$G$502,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Rates!$A$2:$C$502, 3, FALSE),
  IFERROR(VLOOKUP(DATE(YEAR('Calculation sheet'!$B14), MONTH('Calculation sheet'!$B14)-1, 1), Rates!$A$2:$C$502, 3, FALSE),
  IFERROR(VLOOKUP(DATE(YEAR('Calculation sheet'!$B14), MONTH('Calculation sheet'!$B14)-2, 1), Rates!$A$2:$C$502, 3, FALSE),
  ""))),
IF(Input!$B$10=Input!$I$3,
  IFERROR(VLOOKUP(DATE(YEAR('Calculation sheet'!$B14), MONTH('Calculation sheet'!$B14), 1), Rates!$A$2:$D$502, 4, FALSE),
  IFERROR(VLOOKUP(DATE(YEAR('Calculation sheet'!$B14), MONTH('Calculation sheet'!$B14)-1, 1), Rates!$A$2:$D$502, 4, FALSE),
  IFERROR(VLOOKUP(DATE(YEAR('Calculation sheet'!$B14), MONTH('Calculation sheet'!$B14)-2, 1), Rates!$A$2:$D$502, 4, FALSE),
  ""))),
IF(Input!$B$10=Input!$I$4,
  IFERROR(VLOOKUP(DATE(YEAR('Calculation sheet'!$B14), MONTH('Calculation sheet'!$B14), 1), Rates!$A$2:$E$502, 5, FALSE),
  IFERROR(VLOOKUP(DATE(YEAR('Calculation sheet'!$B14), MONTH('Calculation sheet'!$B14)-1, 1), Rates!$A$2:$E$502, 5, FALSE),
  IFERROR(VLOOKUP(DATE(YEAR('Calculation sheet'!$B14), MONTH('Calculation sheet'!$B14)-2, 1), Rates!$A$2:$E$502, 5, FALSE),
  ""))),
IF(Input!$B$10=Input!$I$5,
  IFERROR(VLOOKUP(DATE(YEAR('Calculation sheet'!$B14), MONTH('Calculation sheet'!$B14), 1), Rates!$A$2:$F$502, 6, FALSE),
  IFERROR(VLOOKUP(DATE(YEAR('Calculation sheet'!$B14), MONTH('Calculation sheet'!$B14)-1, 1), Rates!$A$2:$F$502, 6, FALSE),
  IFERROR(VLOOKUP(DATE(YEAR('Calculation sheet'!$B14), MONTH('Calculation sheet'!$B14)-2, 1), Rates!$A$2:$F$502, 6, FALSE),
  ""))),
IF(Input!$B$10=Input!$I$6,
  IFERROR(VLOOKUP(DATE(YEAR('Calculation sheet'!$B14), MONTH('Calculation sheet'!$B14), 1), Rates!$A$2:$G$502, 7, FALSE),
  IFERROR(VLOOKUP(DATE(YEAR('Calculation sheet'!$B14), MONTH('Calculation sheet'!$B14)-1, 1), Rates!$A$2:$G$502, 7, FALSE),
  IFERROR(VLOOKUP(DATE(YEAR('Calculation sheet'!$B14), MONTH('Calculation sheet'!$B14)-2, 1), Rates!$A$2:$G$502, 7, FALSE),
  ""))),
"")))))</f>
        <v/>
      </c>
      <c r="I14" s="114" t="str">
        <f>IF(AND('Calculation sheet'!$C14&lt;&gt;0,'Calculation sheet'!$H14=0%),H13,'Calculation sheet'!$H14)</f>
        <v/>
      </c>
      <c r="J14" s="108" t="str">
        <f t="shared" si="1"/>
        <v/>
      </c>
      <c r="K14" s="109"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Rates!$A$2:$B$502, 2, FALSE),
      IFERROR(
        VLOOKUP(DATE(YEAR('Calculation sheet'!$B15), MONTH('Calculation sheet'!$B15)-1, 1), Rates!$A$2:$B$502, 2, FALSE),
        IFERROR(
          VLOOKUP(DATE(YEAR('Calculation sheet'!$B15), MONTH('Calculation sheet'!$B15)-2, 1), Rates!$A$2:$B$502, 2, FALSE),
          VLOOKUP(DATE(YEAR('Calculation sheet'!$B15), MONTH('Calculation sheet'!$B15)-3, 1), Rates!$A$2:$B$502, 2, FALSE)
        )
      )
    ),
  IF($C$4&lt;730,
    IFERROR(
      VLOOKUP(DATE(YEAR('Calculation sheet'!$B15), MONTH('Calculation sheet'!$B15), 1), Rates!$A$2:$C$502, 3, FALSE),
      IFERROR(
        VLOOKUP(DATE(YEAR('Calculation sheet'!$B15), MONTH('Calculation sheet'!$B15)-1, 1), Rates!$A$2:$C$502, 3, FALSE),
        IFERROR(
          VLOOKUP(DATE(YEAR('Calculation sheet'!$B15), MONTH('Calculation sheet'!$B15)-2, 1), Rates!$A$2:$C$502, 3, FALSE),
          VLOOKUP(DATE(YEAR('Calculation sheet'!$B15), MONTH('Calculation sheet'!$B15)-3, 1), Rates!$A$2:$C$502, 3, FALSE)
        )
      )
    ),
  IF($C$4&lt;1095,
    IFERROR(
      VLOOKUP(DATE(YEAR('Calculation sheet'!$B15), MONTH('Calculation sheet'!$B15), 1), Rates!$A$2:$D$502, 4, FALSE),
      IFERROR(
        VLOOKUP(DATE(YEAR('Calculation sheet'!$B15), MONTH('Calculation sheet'!$B15)-1, 1), Rates!$A$2:$D$502, 4, FALSE),
        IFERROR(
          VLOOKUP(DATE(YEAR('Calculation sheet'!$B15), MONTH('Calculation sheet'!$B15)-2, 1), Rates!$A$2:$D$502, 4, FALSE),
          VLOOKUP(DATE(YEAR('Calculation sheet'!$B15), MONTH('Calculation sheet'!$B15)-3, 1), Rates!$A$2:$D$502, 4, FALSE)
        )
      )
    ),
  IF($C$4&lt;1460,
    IFERROR(
      VLOOKUP(DATE(YEAR('Calculation sheet'!$B15), MONTH('Calculation sheet'!$B15), 1), Rates!$A$2:$E$502, 5, FALSE),
      IFERROR(
        VLOOKUP(DATE(YEAR('Calculation sheet'!$B15), MONTH('Calculation sheet'!$B15)-1, 1), Rates!$A$2:$E$502, 5, FALSE),
        IFERROR(
          VLOOKUP(DATE(YEAR('Calculation sheet'!$B15), MONTH('Calculation sheet'!$B15)-2, 1), Rates!$A$2:$E$502, 5, FALSE),
          VLOOKUP(DATE(YEAR('Calculation sheet'!$B15), MONTH('Calculation sheet'!$B15)-3, 1), Rates!$A$2:$E$502, 5, FALSE)
        )
      )
    ),
  IF($C$4&lt;1825,
    IFERROR(
      VLOOKUP(DATE(YEAR('Calculation sheet'!$B15), MONTH('Calculation sheet'!$B15), 1), Rates!$A$2:$F$502, 6, FALSE),
      IFERROR(
        VLOOKUP(DATE(YEAR('Calculation sheet'!$B15), MONTH('Calculation sheet'!$B15)-1, 1), Rates!$A$2:$F$502, 6, FALSE),
        IFERROR(
          VLOOKUP(DATE(YEAR('Calculation sheet'!$B15), MONTH('Calculation sheet'!$B15)-2, 1), Rates!$A$2:$F$502, 6, FALSE),
          VLOOKUP(DATE(YEAR('Calculation sheet'!$B15), MONTH('Calculation sheet'!$B15)-3, 1), Rates!$A$2:$F$502, 6, FALSE)
        )
      )
    ),
    IFERROR(
      VLOOKUP(DATE(YEAR('Calculation sheet'!$B15), MONTH('Calculation sheet'!$B15), 1), Rates!$A$2:$G$502, 7, FALSE),
      IFERROR(
        VLOOKUP(DATE(YEAR('Calculation sheet'!$B15), MONTH('Calculation sheet'!$B15)-1, 1), Rates!$A$2:$G$502, 7, FALSE),
        IFERROR(
          VLOOKUP(DATE(YEAR('Calculation sheet'!$B15), MONTH('Calculation sheet'!$B15)-2, 1), Rates!$A$2:$G$502, 7, FALSE),
          VLOOKUP(DATE(YEAR('Calculation sheet'!$B15), MONTH('Calculation sheet'!$B15)-3, 1), Rates!$A$2:$G$502,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Rates!$A$2:$C$502, 3, FALSE),
  IFERROR(VLOOKUP(DATE(YEAR('Calculation sheet'!$B15), MONTH('Calculation sheet'!$B15)-1, 1), Rates!$A$2:$C$502, 3, FALSE),
  IFERROR(VLOOKUP(DATE(YEAR('Calculation sheet'!$B15), MONTH('Calculation sheet'!$B15)-2, 1), Rates!$A$2:$C$502, 3, FALSE),
  ""))),
IF(Input!$B$10=Input!$I$3,
  IFERROR(VLOOKUP(DATE(YEAR('Calculation sheet'!$B15), MONTH('Calculation sheet'!$B15), 1), Rates!$A$2:$D$502, 4, FALSE),
  IFERROR(VLOOKUP(DATE(YEAR('Calculation sheet'!$B15), MONTH('Calculation sheet'!$B15)-1, 1), Rates!$A$2:$D$502, 4, FALSE),
  IFERROR(VLOOKUP(DATE(YEAR('Calculation sheet'!$B15), MONTH('Calculation sheet'!$B15)-2, 1), Rates!$A$2:$D$502, 4, FALSE),
  ""))),
IF(Input!$B$10=Input!$I$4,
  IFERROR(VLOOKUP(DATE(YEAR('Calculation sheet'!$B15), MONTH('Calculation sheet'!$B15), 1), Rates!$A$2:$E$502, 5, FALSE),
  IFERROR(VLOOKUP(DATE(YEAR('Calculation sheet'!$B15), MONTH('Calculation sheet'!$B15)-1, 1), Rates!$A$2:$E$502, 5, FALSE),
  IFERROR(VLOOKUP(DATE(YEAR('Calculation sheet'!$B15), MONTH('Calculation sheet'!$B15)-2, 1), Rates!$A$2:$E$502, 5, FALSE),
  ""))),
IF(Input!$B$10=Input!$I$5,
  IFERROR(VLOOKUP(DATE(YEAR('Calculation sheet'!$B15), MONTH('Calculation sheet'!$B15), 1), Rates!$A$2:$F$502, 6, FALSE),
  IFERROR(VLOOKUP(DATE(YEAR('Calculation sheet'!$B15), MONTH('Calculation sheet'!$B15)-1, 1), Rates!$A$2:$F$502, 6, FALSE),
  IFERROR(VLOOKUP(DATE(YEAR('Calculation sheet'!$B15), MONTH('Calculation sheet'!$B15)-2, 1), Rates!$A$2:$F$502, 6, FALSE),
  ""))),
IF(Input!$B$10=Input!$I$6,
  IFERROR(VLOOKUP(DATE(YEAR('Calculation sheet'!$B15), MONTH('Calculation sheet'!$B15), 1), Rates!$A$2:$G$502, 7, FALSE),
  IFERROR(VLOOKUP(DATE(YEAR('Calculation sheet'!$B15), MONTH('Calculation sheet'!$B15)-1, 1), Rates!$A$2:$G$502, 7, FALSE),
  IFERROR(VLOOKUP(DATE(YEAR('Calculation sheet'!$B15), MONTH('Calculation sheet'!$B15)-2, 1), Rates!$A$2:$G$502, 7, FALSE),
  ""))),
"")))))</f>
        <v/>
      </c>
      <c r="I15" s="107" t="str">
        <f>IF(AND('Calculation sheet'!$C15&lt;&gt;0,'Calculation sheet'!$H15=0%),H14,'Calculation sheet'!$H15)</f>
        <v/>
      </c>
      <c r="J15" s="108" t="str">
        <f t="shared" si="1"/>
        <v/>
      </c>
      <c r="K15" s="109"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Rates!$A$2:$B$502, 2, FALSE),
      IFERROR(
        VLOOKUP(DATE(YEAR('Calculation sheet'!$B16), MONTH('Calculation sheet'!$B16)-1, 1), Rates!$A$2:$B$502, 2, FALSE),
        IFERROR(
          VLOOKUP(DATE(YEAR('Calculation sheet'!$B16), MONTH('Calculation sheet'!$B16)-2, 1), Rates!$A$2:$B$502, 2, FALSE),
          VLOOKUP(DATE(YEAR('Calculation sheet'!$B16), MONTH('Calculation sheet'!$B16)-3, 1), Rates!$A$2:$B$502, 2, FALSE)
        )
      )
    ),
  IF($C$4&lt;730,
    IFERROR(
      VLOOKUP(DATE(YEAR('Calculation sheet'!$B16), MONTH('Calculation sheet'!$B16), 1), Rates!$A$2:$C$502, 3, FALSE),
      IFERROR(
        VLOOKUP(DATE(YEAR('Calculation sheet'!$B16), MONTH('Calculation sheet'!$B16)-1, 1), Rates!$A$2:$C$502, 3, FALSE),
        IFERROR(
          VLOOKUP(DATE(YEAR('Calculation sheet'!$B16), MONTH('Calculation sheet'!$B16)-2, 1), Rates!$A$2:$C$502, 3, FALSE),
          VLOOKUP(DATE(YEAR('Calculation sheet'!$B16), MONTH('Calculation sheet'!$B16)-3, 1), Rates!$A$2:$C$502, 3, FALSE)
        )
      )
    ),
  IF($C$4&lt;1095,
    IFERROR(
      VLOOKUP(DATE(YEAR('Calculation sheet'!$B16), MONTH('Calculation sheet'!$B16), 1), Rates!$A$2:$D$502, 4, FALSE),
      IFERROR(
        VLOOKUP(DATE(YEAR('Calculation sheet'!$B16), MONTH('Calculation sheet'!$B16)-1, 1), Rates!$A$2:$D$502, 4, FALSE),
        IFERROR(
          VLOOKUP(DATE(YEAR('Calculation sheet'!$B16), MONTH('Calculation sheet'!$B16)-2, 1), Rates!$A$2:$D$502, 4, FALSE),
          VLOOKUP(DATE(YEAR('Calculation sheet'!$B16), MONTH('Calculation sheet'!$B16)-3, 1), Rates!$A$2:$D$502, 4, FALSE)
        )
      )
    ),
  IF($C$4&lt;1460,
    IFERROR(
      VLOOKUP(DATE(YEAR('Calculation sheet'!$B16), MONTH('Calculation sheet'!$B16), 1), Rates!$A$2:$E$502, 5, FALSE),
      IFERROR(
        VLOOKUP(DATE(YEAR('Calculation sheet'!$B16), MONTH('Calculation sheet'!$B16)-1, 1), Rates!$A$2:$E$502, 5, FALSE),
        IFERROR(
          VLOOKUP(DATE(YEAR('Calculation sheet'!$B16), MONTH('Calculation sheet'!$B16)-2, 1), Rates!$A$2:$E$502, 5, FALSE),
          VLOOKUP(DATE(YEAR('Calculation sheet'!$B16), MONTH('Calculation sheet'!$B16)-3, 1), Rates!$A$2:$E$502, 5, FALSE)
        )
      )
    ),
  IF($C$4&lt;1825,
    IFERROR(
      VLOOKUP(DATE(YEAR('Calculation sheet'!$B16), MONTH('Calculation sheet'!$B16), 1), Rates!$A$2:$F$502, 6, FALSE),
      IFERROR(
        VLOOKUP(DATE(YEAR('Calculation sheet'!$B16), MONTH('Calculation sheet'!$B16)-1, 1), Rates!$A$2:$F$502, 6, FALSE),
        IFERROR(
          VLOOKUP(DATE(YEAR('Calculation sheet'!$B16), MONTH('Calculation sheet'!$B16)-2, 1), Rates!$A$2:$F$502, 6, FALSE),
          VLOOKUP(DATE(YEAR('Calculation sheet'!$B16), MONTH('Calculation sheet'!$B16)-3, 1), Rates!$A$2:$F$502, 6, FALSE)
        )
      )
    ),
    IFERROR(
      VLOOKUP(DATE(YEAR('Calculation sheet'!$B16), MONTH('Calculation sheet'!$B16), 1), Rates!$A$2:$G$502, 7, FALSE),
      IFERROR(
        VLOOKUP(DATE(YEAR('Calculation sheet'!$B16), MONTH('Calculation sheet'!$B16)-1, 1), Rates!$A$2:$G$502, 7, FALSE),
        IFERROR(
          VLOOKUP(DATE(YEAR('Calculation sheet'!$B16), MONTH('Calculation sheet'!$B16)-2, 1), Rates!$A$2:$G$502, 7, FALSE),
          VLOOKUP(DATE(YEAR('Calculation sheet'!$B16), MONTH('Calculation sheet'!$B16)-3, 1), Rates!$A$2:$G$502,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Rates!$A$2:$C$502, 3, FALSE),
  IFERROR(VLOOKUP(DATE(YEAR('Calculation sheet'!$B16), MONTH('Calculation sheet'!$B16)-1, 1), Rates!$A$2:$C$502, 3, FALSE),
  IFERROR(VLOOKUP(DATE(YEAR('Calculation sheet'!$B16), MONTH('Calculation sheet'!$B16)-2, 1), Rates!$A$2:$C$502, 3, FALSE),
  ""))),
IF(Input!$B$10=Input!$I$3,
  IFERROR(VLOOKUP(DATE(YEAR('Calculation sheet'!$B16), MONTH('Calculation sheet'!$B16), 1), Rates!$A$2:$D$502, 4, FALSE),
  IFERROR(VLOOKUP(DATE(YEAR('Calculation sheet'!$B16), MONTH('Calculation sheet'!$B16)-1, 1), Rates!$A$2:$D$502, 4, FALSE),
  IFERROR(VLOOKUP(DATE(YEAR('Calculation sheet'!$B16), MONTH('Calculation sheet'!$B16)-2, 1), Rates!$A$2:$D$502, 4, FALSE),
  ""))),
IF(Input!$B$10=Input!$I$4,
  IFERROR(VLOOKUP(DATE(YEAR('Calculation sheet'!$B16), MONTH('Calculation sheet'!$B16), 1), Rates!$A$2:$E$502, 5, FALSE),
  IFERROR(VLOOKUP(DATE(YEAR('Calculation sheet'!$B16), MONTH('Calculation sheet'!$B16)-1, 1), Rates!$A$2:$E$502, 5, FALSE),
  IFERROR(VLOOKUP(DATE(YEAR('Calculation sheet'!$B16), MONTH('Calculation sheet'!$B16)-2, 1), Rates!$A$2:$E$502, 5, FALSE),
  ""))),
IF(Input!$B$10=Input!$I$5,
  IFERROR(VLOOKUP(DATE(YEAR('Calculation sheet'!$B16), MONTH('Calculation sheet'!$B16), 1), Rates!$A$2:$F$502, 6, FALSE),
  IFERROR(VLOOKUP(DATE(YEAR('Calculation sheet'!$B16), MONTH('Calculation sheet'!$B16)-1, 1), Rates!$A$2:$F$502, 6, FALSE),
  IFERROR(VLOOKUP(DATE(YEAR('Calculation sheet'!$B16), MONTH('Calculation sheet'!$B16)-2, 1), Rates!$A$2:$F$502, 6, FALSE),
  ""))),
IF(Input!$B$10=Input!$I$6,
  IFERROR(VLOOKUP(DATE(YEAR('Calculation sheet'!$B16), MONTH('Calculation sheet'!$B16), 1), Rates!$A$2:$G$502, 7, FALSE),
  IFERROR(VLOOKUP(DATE(YEAR('Calculation sheet'!$B16), MONTH('Calculation sheet'!$B16)-1, 1), Rates!$A$2:$G$502, 7, FALSE),
  IFERROR(VLOOKUP(DATE(YEAR('Calculation sheet'!$B16), MONTH('Calculation sheet'!$B16)-2, 1), Rates!$A$2:$G$502, 7, FALSE),
  ""))),
"")))))</f>
        <v/>
      </c>
      <c r="I16" s="114" t="str">
        <f>IF(AND('Calculation sheet'!$C16&lt;&gt;0,'Calculation sheet'!$H16=0%),H15,'Calculation sheet'!$H16)</f>
        <v/>
      </c>
      <c r="J16" s="108" t="str">
        <f t="shared" si="1"/>
        <v/>
      </c>
      <c r="K16" s="109"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Rates!$A$2:$B$502, 2, FALSE),
      IFERROR(
        VLOOKUP(DATE(YEAR('Calculation sheet'!$B17), MONTH('Calculation sheet'!$B17)-1, 1), Rates!$A$2:$B$502, 2, FALSE),
        IFERROR(
          VLOOKUP(DATE(YEAR('Calculation sheet'!$B17), MONTH('Calculation sheet'!$B17)-2, 1), Rates!$A$2:$B$502, 2, FALSE),
          VLOOKUP(DATE(YEAR('Calculation sheet'!$B17), MONTH('Calculation sheet'!$B17)-3, 1), Rates!$A$2:$B$502, 2, FALSE)
        )
      )
    ),
  IF($C$4&lt;730,
    IFERROR(
      VLOOKUP(DATE(YEAR('Calculation sheet'!$B17), MONTH('Calculation sheet'!$B17), 1), Rates!$A$2:$C$502, 3, FALSE),
      IFERROR(
        VLOOKUP(DATE(YEAR('Calculation sheet'!$B17), MONTH('Calculation sheet'!$B17)-1, 1), Rates!$A$2:$C$502, 3, FALSE),
        IFERROR(
          VLOOKUP(DATE(YEAR('Calculation sheet'!$B17), MONTH('Calculation sheet'!$B17)-2, 1), Rates!$A$2:$C$502, 3, FALSE),
          VLOOKUP(DATE(YEAR('Calculation sheet'!$B17), MONTH('Calculation sheet'!$B17)-3, 1), Rates!$A$2:$C$502, 3, FALSE)
        )
      )
    ),
  IF($C$4&lt;1095,
    IFERROR(
      VLOOKUP(DATE(YEAR('Calculation sheet'!$B17), MONTH('Calculation sheet'!$B17), 1), Rates!$A$2:$D$502, 4, FALSE),
      IFERROR(
        VLOOKUP(DATE(YEAR('Calculation sheet'!$B17), MONTH('Calculation sheet'!$B17)-1, 1), Rates!$A$2:$D$502, 4, FALSE),
        IFERROR(
          VLOOKUP(DATE(YEAR('Calculation sheet'!$B17), MONTH('Calculation sheet'!$B17)-2, 1), Rates!$A$2:$D$502, 4, FALSE),
          VLOOKUP(DATE(YEAR('Calculation sheet'!$B17), MONTH('Calculation sheet'!$B17)-3, 1), Rates!$A$2:$D$502, 4, FALSE)
        )
      )
    ),
  IF($C$4&lt;1460,
    IFERROR(
      VLOOKUP(DATE(YEAR('Calculation sheet'!$B17), MONTH('Calculation sheet'!$B17), 1), Rates!$A$2:$E$502, 5, FALSE),
      IFERROR(
        VLOOKUP(DATE(YEAR('Calculation sheet'!$B17), MONTH('Calculation sheet'!$B17)-1, 1), Rates!$A$2:$E$502, 5, FALSE),
        IFERROR(
          VLOOKUP(DATE(YEAR('Calculation sheet'!$B17), MONTH('Calculation sheet'!$B17)-2, 1), Rates!$A$2:$E$502, 5, FALSE),
          VLOOKUP(DATE(YEAR('Calculation sheet'!$B17), MONTH('Calculation sheet'!$B17)-3, 1), Rates!$A$2:$E$502, 5, FALSE)
        )
      )
    ),
  IF($C$4&lt;1825,
    IFERROR(
      VLOOKUP(DATE(YEAR('Calculation sheet'!$B17), MONTH('Calculation sheet'!$B17), 1), Rates!$A$2:$F$502, 6, FALSE),
      IFERROR(
        VLOOKUP(DATE(YEAR('Calculation sheet'!$B17), MONTH('Calculation sheet'!$B17)-1, 1), Rates!$A$2:$F$502, 6, FALSE),
        IFERROR(
          VLOOKUP(DATE(YEAR('Calculation sheet'!$B17), MONTH('Calculation sheet'!$B17)-2, 1), Rates!$A$2:$F$502, 6, FALSE),
          VLOOKUP(DATE(YEAR('Calculation sheet'!$B17), MONTH('Calculation sheet'!$B17)-3, 1), Rates!$A$2:$F$502, 6, FALSE)
        )
      )
    ),
    IFERROR(
      VLOOKUP(DATE(YEAR('Calculation sheet'!$B17), MONTH('Calculation sheet'!$B17), 1), Rates!$A$2:$G$502, 7, FALSE),
      IFERROR(
        VLOOKUP(DATE(YEAR('Calculation sheet'!$B17), MONTH('Calculation sheet'!$B17)-1, 1), Rates!$A$2:$G$502, 7, FALSE),
        IFERROR(
          VLOOKUP(DATE(YEAR('Calculation sheet'!$B17), MONTH('Calculation sheet'!$B17)-2, 1), Rates!$A$2:$G$502, 7, FALSE),
          VLOOKUP(DATE(YEAR('Calculation sheet'!$B17), MONTH('Calculation sheet'!$B17)-3, 1), Rates!$A$2:$G$502,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Rates!$A$2:$C$502, 3, FALSE),
  IFERROR(VLOOKUP(DATE(YEAR('Calculation sheet'!$B17), MONTH('Calculation sheet'!$B17)-1, 1), Rates!$A$2:$C$502, 3, FALSE),
  IFERROR(VLOOKUP(DATE(YEAR('Calculation sheet'!$B17), MONTH('Calculation sheet'!$B17)-2, 1), Rates!$A$2:$C$502, 3, FALSE),
  ""))),
IF(Input!$B$10=Input!$I$3,
  IFERROR(VLOOKUP(DATE(YEAR('Calculation sheet'!$B17), MONTH('Calculation sheet'!$B17), 1), Rates!$A$2:$D$502, 4, FALSE),
  IFERROR(VLOOKUP(DATE(YEAR('Calculation sheet'!$B17), MONTH('Calculation sheet'!$B17)-1, 1), Rates!$A$2:$D$502, 4, FALSE),
  IFERROR(VLOOKUP(DATE(YEAR('Calculation sheet'!$B17), MONTH('Calculation sheet'!$B17)-2, 1), Rates!$A$2:$D$502, 4, FALSE),
  ""))),
IF(Input!$B$10=Input!$I$4,
  IFERROR(VLOOKUP(DATE(YEAR('Calculation sheet'!$B17), MONTH('Calculation sheet'!$B17), 1), Rates!$A$2:$E$502, 5, FALSE),
  IFERROR(VLOOKUP(DATE(YEAR('Calculation sheet'!$B17), MONTH('Calculation sheet'!$B17)-1, 1), Rates!$A$2:$E$502, 5, FALSE),
  IFERROR(VLOOKUP(DATE(YEAR('Calculation sheet'!$B17), MONTH('Calculation sheet'!$B17)-2, 1), Rates!$A$2:$E$502, 5, FALSE),
  ""))),
IF(Input!$B$10=Input!$I$5,
  IFERROR(VLOOKUP(DATE(YEAR('Calculation sheet'!$B17), MONTH('Calculation sheet'!$B17), 1), Rates!$A$2:$F$502, 6, FALSE),
  IFERROR(VLOOKUP(DATE(YEAR('Calculation sheet'!$B17), MONTH('Calculation sheet'!$B17)-1, 1), Rates!$A$2:$F$502, 6, FALSE),
  IFERROR(VLOOKUP(DATE(YEAR('Calculation sheet'!$B17), MONTH('Calculation sheet'!$B17)-2, 1), Rates!$A$2:$F$502, 6, FALSE),
  ""))),
IF(Input!$B$10=Input!$I$6,
  IFERROR(VLOOKUP(DATE(YEAR('Calculation sheet'!$B17), MONTH('Calculation sheet'!$B17), 1), Rates!$A$2:$G$502, 7, FALSE),
  IFERROR(VLOOKUP(DATE(YEAR('Calculation sheet'!$B17), MONTH('Calculation sheet'!$B17)-1, 1), Rates!$A$2:$G$502, 7, FALSE),
  IFERROR(VLOOKUP(DATE(YEAR('Calculation sheet'!$B17), MONTH('Calculation sheet'!$B17)-2, 1), Rates!$A$2:$G$502, 7, FALSE),
  ""))),
"")))))</f>
        <v/>
      </c>
      <c r="I17" s="107" t="str">
        <f>IF(AND('Calculation sheet'!$C17&lt;&gt;0,'Calculation sheet'!$H17=0%),H16,'Calculation sheet'!$H17)</f>
        <v/>
      </c>
      <c r="J17" s="108" t="str">
        <f t="shared" si="1"/>
        <v/>
      </c>
      <c r="K17" s="109"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Rates!$A$2:$B$502, 2, FALSE),
      IFERROR(
        VLOOKUP(DATE(YEAR('Calculation sheet'!$B18), MONTH('Calculation sheet'!$B18)-1, 1), Rates!$A$2:$B$502, 2, FALSE),
        IFERROR(
          VLOOKUP(DATE(YEAR('Calculation sheet'!$B18), MONTH('Calculation sheet'!$B18)-2, 1), Rates!$A$2:$B$502, 2, FALSE),
          VLOOKUP(DATE(YEAR('Calculation sheet'!$B18), MONTH('Calculation sheet'!$B18)-3, 1), Rates!$A$2:$B$502, 2, FALSE)
        )
      )
    ),
  IF($C$4&lt;730,
    IFERROR(
      VLOOKUP(DATE(YEAR('Calculation sheet'!$B18), MONTH('Calculation sheet'!$B18), 1), Rates!$A$2:$C$502, 3, FALSE),
      IFERROR(
        VLOOKUP(DATE(YEAR('Calculation sheet'!$B18), MONTH('Calculation sheet'!$B18)-1, 1), Rates!$A$2:$C$502, 3, FALSE),
        IFERROR(
          VLOOKUP(DATE(YEAR('Calculation sheet'!$B18), MONTH('Calculation sheet'!$B18)-2, 1), Rates!$A$2:$C$502, 3, FALSE),
          VLOOKUP(DATE(YEAR('Calculation sheet'!$B18), MONTH('Calculation sheet'!$B18)-3, 1), Rates!$A$2:$C$502, 3, FALSE)
        )
      )
    ),
  IF($C$4&lt;1095,
    IFERROR(
      VLOOKUP(DATE(YEAR('Calculation sheet'!$B18), MONTH('Calculation sheet'!$B18), 1), Rates!$A$2:$D$502, 4, FALSE),
      IFERROR(
        VLOOKUP(DATE(YEAR('Calculation sheet'!$B18), MONTH('Calculation sheet'!$B18)-1, 1), Rates!$A$2:$D$502, 4, FALSE),
        IFERROR(
          VLOOKUP(DATE(YEAR('Calculation sheet'!$B18), MONTH('Calculation sheet'!$B18)-2, 1), Rates!$A$2:$D$502, 4, FALSE),
          VLOOKUP(DATE(YEAR('Calculation sheet'!$B18), MONTH('Calculation sheet'!$B18)-3, 1), Rates!$A$2:$D$502, 4, FALSE)
        )
      )
    ),
  IF($C$4&lt;1460,
    IFERROR(
      VLOOKUP(DATE(YEAR('Calculation sheet'!$B18), MONTH('Calculation sheet'!$B18), 1), Rates!$A$2:$E$502, 5, FALSE),
      IFERROR(
        VLOOKUP(DATE(YEAR('Calculation sheet'!$B18), MONTH('Calculation sheet'!$B18)-1, 1), Rates!$A$2:$E$502, 5, FALSE),
        IFERROR(
          VLOOKUP(DATE(YEAR('Calculation sheet'!$B18), MONTH('Calculation sheet'!$B18)-2, 1), Rates!$A$2:$E$502, 5, FALSE),
          VLOOKUP(DATE(YEAR('Calculation sheet'!$B18), MONTH('Calculation sheet'!$B18)-3, 1), Rates!$A$2:$E$502, 5, FALSE)
        )
      )
    ),
  IF($C$4&lt;1825,
    IFERROR(
      VLOOKUP(DATE(YEAR('Calculation sheet'!$B18), MONTH('Calculation sheet'!$B18), 1), Rates!$A$2:$F$502, 6, FALSE),
      IFERROR(
        VLOOKUP(DATE(YEAR('Calculation sheet'!$B18), MONTH('Calculation sheet'!$B18)-1, 1), Rates!$A$2:$F$502, 6, FALSE),
        IFERROR(
          VLOOKUP(DATE(YEAR('Calculation sheet'!$B18), MONTH('Calculation sheet'!$B18)-2, 1), Rates!$A$2:$F$502, 6, FALSE),
          VLOOKUP(DATE(YEAR('Calculation sheet'!$B18), MONTH('Calculation sheet'!$B18)-3, 1), Rates!$A$2:$F$502, 6, FALSE)
        )
      )
    ),
    IFERROR(
      VLOOKUP(DATE(YEAR('Calculation sheet'!$B18), MONTH('Calculation sheet'!$B18), 1), Rates!$A$2:$G$502, 7, FALSE),
      IFERROR(
        VLOOKUP(DATE(YEAR('Calculation sheet'!$B18), MONTH('Calculation sheet'!$B18)-1, 1), Rates!$A$2:$G$502, 7, FALSE),
        IFERROR(
          VLOOKUP(DATE(YEAR('Calculation sheet'!$B18), MONTH('Calculation sheet'!$B18)-2, 1), Rates!$A$2:$G$502, 7, FALSE),
          VLOOKUP(DATE(YEAR('Calculation sheet'!$B18), MONTH('Calculation sheet'!$B18)-3, 1), Rates!$A$2:$G$502,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Rates!$A$2:$C$502, 3, FALSE),
  IFERROR(VLOOKUP(DATE(YEAR('Calculation sheet'!$B18), MONTH('Calculation sheet'!$B18)-1, 1), Rates!$A$2:$C$502, 3, FALSE),
  IFERROR(VLOOKUP(DATE(YEAR('Calculation sheet'!$B18), MONTH('Calculation sheet'!$B18)-2, 1), Rates!$A$2:$C$502, 3, FALSE),
  ""))),
IF(Input!$B$10=Input!$I$3,
  IFERROR(VLOOKUP(DATE(YEAR('Calculation sheet'!$B18), MONTH('Calculation sheet'!$B18), 1), Rates!$A$2:$D$502, 4, FALSE),
  IFERROR(VLOOKUP(DATE(YEAR('Calculation sheet'!$B18), MONTH('Calculation sheet'!$B18)-1, 1), Rates!$A$2:$D$502, 4, FALSE),
  IFERROR(VLOOKUP(DATE(YEAR('Calculation sheet'!$B18), MONTH('Calculation sheet'!$B18)-2, 1), Rates!$A$2:$D$502, 4, FALSE),
  ""))),
IF(Input!$B$10=Input!$I$4,
  IFERROR(VLOOKUP(DATE(YEAR('Calculation sheet'!$B18), MONTH('Calculation sheet'!$B18), 1), Rates!$A$2:$E$502, 5, FALSE),
  IFERROR(VLOOKUP(DATE(YEAR('Calculation sheet'!$B18), MONTH('Calculation sheet'!$B18)-1, 1), Rates!$A$2:$E$502, 5, FALSE),
  IFERROR(VLOOKUP(DATE(YEAR('Calculation sheet'!$B18), MONTH('Calculation sheet'!$B18)-2, 1), Rates!$A$2:$E$502, 5, FALSE),
  ""))),
IF(Input!$B$10=Input!$I$5,
  IFERROR(VLOOKUP(DATE(YEAR('Calculation sheet'!$B18), MONTH('Calculation sheet'!$B18), 1), Rates!$A$2:$F$502, 6, FALSE),
  IFERROR(VLOOKUP(DATE(YEAR('Calculation sheet'!$B18), MONTH('Calculation sheet'!$B18)-1, 1), Rates!$A$2:$F$502, 6, FALSE),
  IFERROR(VLOOKUP(DATE(YEAR('Calculation sheet'!$B18), MONTH('Calculation sheet'!$B18)-2, 1), Rates!$A$2:$F$502, 6, FALSE),
  ""))),
IF(Input!$B$10=Input!$I$6,
  IFERROR(VLOOKUP(DATE(YEAR('Calculation sheet'!$B18), MONTH('Calculation sheet'!$B18), 1), Rates!$A$2:$G$502, 7, FALSE),
  IFERROR(VLOOKUP(DATE(YEAR('Calculation sheet'!$B18), MONTH('Calculation sheet'!$B18)-1, 1), Rates!$A$2:$G$502, 7, FALSE),
  IFERROR(VLOOKUP(DATE(YEAR('Calculation sheet'!$B18), MONTH('Calculation sheet'!$B18)-2, 1), Rates!$A$2:$G$502,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Rates!$A$2:$B$502, 2, FALSE),
      IFERROR(
        VLOOKUP(DATE(YEAR('Calculation sheet'!$B19), MONTH('Calculation sheet'!$B19)-1, 1), Rates!$A$2:$B$502, 2, FALSE),
        IFERROR(
          VLOOKUP(DATE(YEAR('Calculation sheet'!$B19), MONTH('Calculation sheet'!$B19)-2, 1), Rates!$A$2:$B$502, 2, FALSE),
          VLOOKUP(DATE(YEAR('Calculation sheet'!$B19), MONTH('Calculation sheet'!$B19)-3, 1), Rates!$A$2:$B$502, 2, FALSE)
        )
      )
    ),
  IF($C$4&lt;730,
    IFERROR(
      VLOOKUP(DATE(YEAR('Calculation sheet'!$B19), MONTH('Calculation sheet'!$B19), 1), Rates!$A$2:$C$502, 3, FALSE),
      IFERROR(
        VLOOKUP(DATE(YEAR('Calculation sheet'!$B19), MONTH('Calculation sheet'!$B19)-1, 1), Rates!$A$2:$C$502, 3, FALSE),
        IFERROR(
          VLOOKUP(DATE(YEAR('Calculation sheet'!$B19), MONTH('Calculation sheet'!$B19)-2, 1), Rates!$A$2:$C$502, 3, FALSE),
          VLOOKUP(DATE(YEAR('Calculation sheet'!$B19), MONTH('Calculation sheet'!$B19)-3, 1), Rates!$A$2:$C$502, 3, FALSE)
        )
      )
    ),
  IF($C$4&lt;1095,
    IFERROR(
      VLOOKUP(DATE(YEAR('Calculation sheet'!$B19), MONTH('Calculation sheet'!$B19), 1), Rates!$A$2:$D$502, 4, FALSE),
      IFERROR(
        VLOOKUP(DATE(YEAR('Calculation sheet'!$B19), MONTH('Calculation sheet'!$B19)-1, 1), Rates!$A$2:$D$502, 4, FALSE),
        IFERROR(
          VLOOKUP(DATE(YEAR('Calculation sheet'!$B19), MONTH('Calculation sheet'!$B19)-2, 1), Rates!$A$2:$D$502, 4, FALSE),
          VLOOKUP(DATE(YEAR('Calculation sheet'!$B19), MONTH('Calculation sheet'!$B19)-3, 1), Rates!$A$2:$D$502, 4, FALSE)
        )
      )
    ),
  IF($C$4&lt;1460,
    IFERROR(
      VLOOKUP(DATE(YEAR('Calculation sheet'!$B19), MONTH('Calculation sheet'!$B19), 1), Rates!$A$2:$E$502, 5, FALSE),
      IFERROR(
        VLOOKUP(DATE(YEAR('Calculation sheet'!$B19), MONTH('Calculation sheet'!$B19)-1, 1), Rates!$A$2:$E$502, 5, FALSE),
        IFERROR(
          VLOOKUP(DATE(YEAR('Calculation sheet'!$B19), MONTH('Calculation sheet'!$B19)-2, 1), Rates!$A$2:$E$502, 5, FALSE),
          VLOOKUP(DATE(YEAR('Calculation sheet'!$B19), MONTH('Calculation sheet'!$B19)-3, 1), Rates!$A$2:$E$502, 5, FALSE)
        )
      )
    ),
  IF($C$4&lt;1825,
    IFERROR(
      VLOOKUP(DATE(YEAR('Calculation sheet'!$B19), MONTH('Calculation sheet'!$B19), 1), Rates!$A$2:$F$502, 6, FALSE),
      IFERROR(
        VLOOKUP(DATE(YEAR('Calculation sheet'!$B19), MONTH('Calculation sheet'!$B19)-1, 1), Rates!$A$2:$F$502, 6, FALSE),
        IFERROR(
          VLOOKUP(DATE(YEAR('Calculation sheet'!$B19), MONTH('Calculation sheet'!$B19)-2, 1), Rates!$A$2:$F$502, 6, FALSE),
          VLOOKUP(DATE(YEAR('Calculation sheet'!$B19), MONTH('Calculation sheet'!$B19)-3, 1), Rates!$A$2:$F$502, 6, FALSE)
        )
      )
    ),
    IFERROR(
      VLOOKUP(DATE(YEAR('Calculation sheet'!$B19), MONTH('Calculation sheet'!$B19), 1), Rates!$A$2:$G$502, 7, FALSE),
      IFERROR(
        VLOOKUP(DATE(YEAR('Calculation sheet'!$B19), MONTH('Calculation sheet'!$B19)-1, 1), Rates!$A$2:$G$502, 7, FALSE),
        IFERROR(
          VLOOKUP(DATE(YEAR('Calculation sheet'!$B19), MONTH('Calculation sheet'!$B19)-2, 1), Rates!$A$2:$G$502, 7, FALSE),
          VLOOKUP(DATE(YEAR('Calculation sheet'!$B19), MONTH('Calculation sheet'!$B19)-3, 1), Rates!$A$2:$G$502,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Rates!$A$2:$C$502, 3, FALSE),
  IFERROR(VLOOKUP(DATE(YEAR('Calculation sheet'!$B19), MONTH('Calculation sheet'!$B19)-1, 1), Rates!$A$2:$C$502, 3, FALSE),
  IFERROR(VLOOKUP(DATE(YEAR('Calculation sheet'!$B19), MONTH('Calculation sheet'!$B19)-2, 1), Rates!$A$2:$C$502, 3, FALSE),
  ""))),
IF(Input!$B$10=Input!$I$3,
  IFERROR(VLOOKUP(DATE(YEAR('Calculation sheet'!$B19), MONTH('Calculation sheet'!$B19), 1), Rates!$A$2:$D$502, 4, FALSE),
  IFERROR(VLOOKUP(DATE(YEAR('Calculation sheet'!$B19), MONTH('Calculation sheet'!$B19)-1, 1), Rates!$A$2:$D$502, 4, FALSE),
  IFERROR(VLOOKUP(DATE(YEAR('Calculation sheet'!$B19), MONTH('Calculation sheet'!$B19)-2, 1), Rates!$A$2:$D$502, 4, FALSE),
  ""))),
IF(Input!$B$10=Input!$I$4,
  IFERROR(VLOOKUP(DATE(YEAR('Calculation sheet'!$B19), MONTH('Calculation sheet'!$B19), 1), Rates!$A$2:$E$502, 5, FALSE),
  IFERROR(VLOOKUP(DATE(YEAR('Calculation sheet'!$B19), MONTH('Calculation sheet'!$B19)-1, 1), Rates!$A$2:$E$502, 5, FALSE),
  IFERROR(VLOOKUP(DATE(YEAR('Calculation sheet'!$B19), MONTH('Calculation sheet'!$B19)-2, 1), Rates!$A$2:$E$502, 5, FALSE),
  ""))),
IF(Input!$B$10=Input!$I$5,
  IFERROR(VLOOKUP(DATE(YEAR('Calculation sheet'!$B19), MONTH('Calculation sheet'!$B19), 1), Rates!$A$2:$F$502, 6, FALSE),
  IFERROR(VLOOKUP(DATE(YEAR('Calculation sheet'!$B19), MONTH('Calculation sheet'!$B19)-1, 1), Rates!$A$2:$F$502, 6, FALSE),
  IFERROR(VLOOKUP(DATE(YEAR('Calculation sheet'!$B19), MONTH('Calculation sheet'!$B19)-2, 1), Rates!$A$2:$F$502, 6, FALSE),
  ""))),
IF(Input!$B$10=Input!$I$6,
  IFERROR(VLOOKUP(DATE(YEAR('Calculation sheet'!$B19), MONTH('Calculation sheet'!$B19), 1), Rates!$A$2:$G$502, 7, FALSE),
  IFERROR(VLOOKUP(DATE(YEAR('Calculation sheet'!$B19), MONTH('Calculation sheet'!$B19)-1, 1), Rates!$A$2:$G$502, 7, FALSE),
  IFERROR(VLOOKUP(DATE(YEAR('Calculation sheet'!$B19), MONTH('Calculation sheet'!$B19)-2, 1), Rates!$A$2:$G$502,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Rates!$A$2:$B$502, 2, FALSE),
      IFERROR(
        VLOOKUP(DATE(YEAR('Calculation sheet'!$B20), MONTH('Calculation sheet'!$B20)-1, 1), Rates!$A$2:$B$502, 2, FALSE),
        IFERROR(
          VLOOKUP(DATE(YEAR('Calculation sheet'!$B20), MONTH('Calculation sheet'!$B20)-2, 1), Rates!$A$2:$B$502, 2, FALSE),
          VLOOKUP(DATE(YEAR('Calculation sheet'!$B20), MONTH('Calculation sheet'!$B20)-3, 1), Rates!$A$2:$B$502, 2, FALSE)
        )
      )
    ),
  IF($C$4&lt;730,
    IFERROR(
      VLOOKUP(DATE(YEAR('Calculation sheet'!$B20), MONTH('Calculation sheet'!$B20), 1), Rates!$A$2:$C$502, 3, FALSE),
      IFERROR(
        VLOOKUP(DATE(YEAR('Calculation sheet'!$B20), MONTH('Calculation sheet'!$B20)-1, 1), Rates!$A$2:$C$502, 3, FALSE),
        IFERROR(
          VLOOKUP(DATE(YEAR('Calculation sheet'!$B20), MONTH('Calculation sheet'!$B20)-2, 1), Rates!$A$2:$C$502, 3, FALSE),
          VLOOKUP(DATE(YEAR('Calculation sheet'!$B20), MONTH('Calculation sheet'!$B20)-3, 1), Rates!$A$2:$C$502, 3, FALSE)
        )
      )
    ),
  IF($C$4&lt;1095,
    IFERROR(
      VLOOKUP(DATE(YEAR('Calculation sheet'!$B20), MONTH('Calculation sheet'!$B20), 1), Rates!$A$2:$D$502, 4, FALSE),
      IFERROR(
        VLOOKUP(DATE(YEAR('Calculation sheet'!$B20), MONTH('Calculation sheet'!$B20)-1, 1), Rates!$A$2:$D$502, 4, FALSE),
        IFERROR(
          VLOOKUP(DATE(YEAR('Calculation sheet'!$B20), MONTH('Calculation sheet'!$B20)-2, 1), Rates!$A$2:$D$502, 4, FALSE),
          VLOOKUP(DATE(YEAR('Calculation sheet'!$B20), MONTH('Calculation sheet'!$B20)-3, 1), Rates!$A$2:$D$502, 4, FALSE)
        )
      )
    ),
  IF($C$4&lt;1460,
    IFERROR(
      VLOOKUP(DATE(YEAR('Calculation sheet'!$B20), MONTH('Calculation sheet'!$B20), 1), Rates!$A$2:$E$502, 5, FALSE),
      IFERROR(
        VLOOKUP(DATE(YEAR('Calculation sheet'!$B20), MONTH('Calculation sheet'!$B20)-1, 1), Rates!$A$2:$E$502, 5, FALSE),
        IFERROR(
          VLOOKUP(DATE(YEAR('Calculation sheet'!$B20), MONTH('Calculation sheet'!$B20)-2, 1), Rates!$A$2:$E$502, 5, FALSE),
          VLOOKUP(DATE(YEAR('Calculation sheet'!$B20), MONTH('Calculation sheet'!$B20)-3, 1), Rates!$A$2:$E$502, 5, FALSE)
        )
      )
    ),
  IF($C$4&lt;1825,
    IFERROR(
      VLOOKUP(DATE(YEAR('Calculation sheet'!$B20), MONTH('Calculation sheet'!$B20), 1), Rates!$A$2:$F$502, 6, FALSE),
      IFERROR(
        VLOOKUP(DATE(YEAR('Calculation sheet'!$B20), MONTH('Calculation sheet'!$B20)-1, 1), Rates!$A$2:$F$502, 6, FALSE),
        IFERROR(
          VLOOKUP(DATE(YEAR('Calculation sheet'!$B20), MONTH('Calculation sheet'!$B20)-2, 1), Rates!$A$2:$F$502, 6, FALSE),
          VLOOKUP(DATE(YEAR('Calculation sheet'!$B20), MONTH('Calculation sheet'!$B20)-3, 1), Rates!$A$2:$F$502, 6, FALSE)
        )
      )
    ),
    IFERROR(
      VLOOKUP(DATE(YEAR('Calculation sheet'!$B20), MONTH('Calculation sheet'!$B20), 1), Rates!$A$2:$G$502, 7, FALSE),
      IFERROR(
        VLOOKUP(DATE(YEAR('Calculation sheet'!$B20), MONTH('Calculation sheet'!$B20)-1, 1), Rates!$A$2:$G$502, 7, FALSE),
        IFERROR(
          VLOOKUP(DATE(YEAR('Calculation sheet'!$B20), MONTH('Calculation sheet'!$B20)-2, 1), Rates!$A$2:$G$502, 7, FALSE),
          VLOOKUP(DATE(YEAR('Calculation sheet'!$B20), MONTH('Calculation sheet'!$B20)-3, 1), Rates!$A$2:$G$502,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Rates!$A$2:$C$502, 3, FALSE),
  IFERROR(VLOOKUP(DATE(YEAR('Calculation sheet'!$B20), MONTH('Calculation sheet'!$B20)-1, 1), Rates!$A$2:$C$502, 3, FALSE),
  IFERROR(VLOOKUP(DATE(YEAR('Calculation sheet'!$B20), MONTH('Calculation sheet'!$B20)-2, 1), Rates!$A$2:$C$502, 3, FALSE),
  ""))),
IF(Input!$B$10=Input!$I$3,
  IFERROR(VLOOKUP(DATE(YEAR('Calculation sheet'!$B20), MONTH('Calculation sheet'!$B20), 1), Rates!$A$2:$D$502, 4, FALSE),
  IFERROR(VLOOKUP(DATE(YEAR('Calculation sheet'!$B20), MONTH('Calculation sheet'!$B20)-1, 1), Rates!$A$2:$D$502, 4, FALSE),
  IFERROR(VLOOKUP(DATE(YEAR('Calculation sheet'!$B20), MONTH('Calculation sheet'!$B20)-2, 1), Rates!$A$2:$D$502, 4, FALSE),
  ""))),
IF(Input!$B$10=Input!$I$4,
  IFERROR(VLOOKUP(DATE(YEAR('Calculation sheet'!$B20), MONTH('Calculation sheet'!$B20), 1), Rates!$A$2:$E$502, 5, FALSE),
  IFERROR(VLOOKUP(DATE(YEAR('Calculation sheet'!$B20), MONTH('Calculation sheet'!$B20)-1, 1), Rates!$A$2:$E$502, 5, FALSE),
  IFERROR(VLOOKUP(DATE(YEAR('Calculation sheet'!$B20), MONTH('Calculation sheet'!$B20)-2, 1), Rates!$A$2:$E$502, 5, FALSE),
  ""))),
IF(Input!$B$10=Input!$I$5,
  IFERROR(VLOOKUP(DATE(YEAR('Calculation sheet'!$B20), MONTH('Calculation sheet'!$B20), 1), Rates!$A$2:$F$502, 6, FALSE),
  IFERROR(VLOOKUP(DATE(YEAR('Calculation sheet'!$B20), MONTH('Calculation sheet'!$B20)-1, 1), Rates!$A$2:$F$502, 6, FALSE),
  IFERROR(VLOOKUP(DATE(YEAR('Calculation sheet'!$B20), MONTH('Calculation sheet'!$B20)-2, 1), Rates!$A$2:$F$502, 6, FALSE),
  ""))),
IF(Input!$B$10=Input!$I$6,
  IFERROR(VLOOKUP(DATE(YEAR('Calculation sheet'!$B20), MONTH('Calculation sheet'!$B20), 1), Rates!$A$2:$G$502, 7, FALSE),
  IFERROR(VLOOKUP(DATE(YEAR('Calculation sheet'!$B20), MONTH('Calculation sheet'!$B20)-1, 1), Rates!$A$2:$G$502, 7, FALSE),
  IFERROR(VLOOKUP(DATE(YEAR('Calculation sheet'!$B20), MONTH('Calculation sheet'!$B20)-2, 1), Rates!$A$2:$G$502,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Rates!$A$2:$B$502, 2, FALSE),
      IFERROR(
        VLOOKUP(DATE(YEAR('Calculation sheet'!$B21), MONTH('Calculation sheet'!$B21)-1, 1), Rates!$A$2:$B$502, 2, FALSE),
        IFERROR(
          VLOOKUP(DATE(YEAR('Calculation sheet'!$B21), MONTH('Calculation sheet'!$B21)-2, 1), Rates!$A$2:$B$502, 2, FALSE),
          VLOOKUP(DATE(YEAR('Calculation sheet'!$B21), MONTH('Calculation sheet'!$B21)-3, 1), Rates!$A$2:$B$502, 2, FALSE)
        )
      )
    ),
  IF($C$4&lt;730,
    IFERROR(
      VLOOKUP(DATE(YEAR('Calculation sheet'!$B21), MONTH('Calculation sheet'!$B21), 1), Rates!$A$2:$C$502, 3, FALSE),
      IFERROR(
        VLOOKUP(DATE(YEAR('Calculation sheet'!$B21), MONTH('Calculation sheet'!$B21)-1, 1), Rates!$A$2:$C$502, 3, FALSE),
        IFERROR(
          VLOOKUP(DATE(YEAR('Calculation sheet'!$B21), MONTH('Calculation sheet'!$B21)-2, 1), Rates!$A$2:$C$502, 3, FALSE),
          VLOOKUP(DATE(YEAR('Calculation sheet'!$B21), MONTH('Calculation sheet'!$B21)-3, 1), Rates!$A$2:$C$502, 3, FALSE)
        )
      )
    ),
  IF($C$4&lt;1095,
    IFERROR(
      VLOOKUP(DATE(YEAR('Calculation sheet'!$B21), MONTH('Calculation sheet'!$B21), 1), Rates!$A$2:$D$502, 4, FALSE),
      IFERROR(
        VLOOKUP(DATE(YEAR('Calculation sheet'!$B21), MONTH('Calculation sheet'!$B21)-1, 1), Rates!$A$2:$D$502, 4, FALSE),
        IFERROR(
          VLOOKUP(DATE(YEAR('Calculation sheet'!$B21), MONTH('Calculation sheet'!$B21)-2, 1), Rates!$A$2:$D$502, 4, FALSE),
          VLOOKUP(DATE(YEAR('Calculation sheet'!$B21), MONTH('Calculation sheet'!$B21)-3, 1), Rates!$A$2:$D$502, 4, FALSE)
        )
      )
    ),
  IF($C$4&lt;1460,
    IFERROR(
      VLOOKUP(DATE(YEAR('Calculation sheet'!$B21), MONTH('Calculation sheet'!$B21), 1), Rates!$A$2:$E$502, 5, FALSE),
      IFERROR(
        VLOOKUP(DATE(YEAR('Calculation sheet'!$B21), MONTH('Calculation sheet'!$B21)-1, 1), Rates!$A$2:$E$502, 5, FALSE),
        IFERROR(
          VLOOKUP(DATE(YEAR('Calculation sheet'!$B21), MONTH('Calculation sheet'!$B21)-2, 1), Rates!$A$2:$E$502, 5, FALSE),
          VLOOKUP(DATE(YEAR('Calculation sheet'!$B21), MONTH('Calculation sheet'!$B21)-3, 1), Rates!$A$2:$E$502, 5, FALSE)
        )
      )
    ),
  IF($C$4&lt;1825,
    IFERROR(
      VLOOKUP(DATE(YEAR('Calculation sheet'!$B21), MONTH('Calculation sheet'!$B21), 1), Rates!$A$2:$F$502, 6, FALSE),
      IFERROR(
        VLOOKUP(DATE(YEAR('Calculation sheet'!$B21), MONTH('Calculation sheet'!$B21)-1, 1), Rates!$A$2:$F$502, 6, FALSE),
        IFERROR(
          VLOOKUP(DATE(YEAR('Calculation sheet'!$B21), MONTH('Calculation sheet'!$B21)-2, 1), Rates!$A$2:$F$502, 6, FALSE),
          VLOOKUP(DATE(YEAR('Calculation sheet'!$B21), MONTH('Calculation sheet'!$B21)-3, 1), Rates!$A$2:$F$502, 6, FALSE)
        )
      )
    ),
    IFERROR(
      VLOOKUP(DATE(YEAR('Calculation sheet'!$B21), MONTH('Calculation sheet'!$B21), 1), Rates!$A$2:$G$502, 7, FALSE),
      IFERROR(
        VLOOKUP(DATE(YEAR('Calculation sheet'!$B21), MONTH('Calculation sheet'!$B21)-1, 1), Rates!$A$2:$G$502, 7, FALSE),
        IFERROR(
          VLOOKUP(DATE(YEAR('Calculation sheet'!$B21), MONTH('Calculation sheet'!$B21)-2, 1), Rates!$A$2:$G$502, 7, FALSE),
          VLOOKUP(DATE(YEAR('Calculation sheet'!$B21), MONTH('Calculation sheet'!$B21)-3, 1), Rates!$A$2:$G$502,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Rates!$A$2:$C$502, 3, FALSE),
  IFERROR(VLOOKUP(DATE(YEAR('Calculation sheet'!$B21), MONTH('Calculation sheet'!$B21)-1, 1), Rates!$A$2:$C$502, 3, FALSE),
  IFERROR(VLOOKUP(DATE(YEAR('Calculation sheet'!$B21), MONTH('Calculation sheet'!$B21)-2, 1), Rates!$A$2:$C$502, 3, FALSE),
  ""))),
IF(Input!$B$10=Input!$I$3,
  IFERROR(VLOOKUP(DATE(YEAR('Calculation sheet'!$B21), MONTH('Calculation sheet'!$B21), 1), Rates!$A$2:$D$502, 4, FALSE),
  IFERROR(VLOOKUP(DATE(YEAR('Calculation sheet'!$B21), MONTH('Calculation sheet'!$B21)-1, 1), Rates!$A$2:$D$502, 4, FALSE),
  IFERROR(VLOOKUP(DATE(YEAR('Calculation sheet'!$B21), MONTH('Calculation sheet'!$B21)-2, 1), Rates!$A$2:$D$502, 4, FALSE),
  ""))),
IF(Input!$B$10=Input!$I$4,
  IFERROR(VLOOKUP(DATE(YEAR('Calculation sheet'!$B21), MONTH('Calculation sheet'!$B21), 1), Rates!$A$2:$E$502, 5, FALSE),
  IFERROR(VLOOKUP(DATE(YEAR('Calculation sheet'!$B21), MONTH('Calculation sheet'!$B21)-1, 1), Rates!$A$2:$E$502, 5, FALSE),
  IFERROR(VLOOKUP(DATE(YEAR('Calculation sheet'!$B21), MONTH('Calculation sheet'!$B21)-2, 1), Rates!$A$2:$E$502, 5, FALSE),
  ""))),
IF(Input!$B$10=Input!$I$5,
  IFERROR(VLOOKUP(DATE(YEAR('Calculation sheet'!$B21), MONTH('Calculation sheet'!$B21), 1), Rates!$A$2:$F$502, 6, FALSE),
  IFERROR(VLOOKUP(DATE(YEAR('Calculation sheet'!$B21), MONTH('Calculation sheet'!$B21)-1, 1), Rates!$A$2:$F$502, 6, FALSE),
  IFERROR(VLOOKUP(DATE(YEAR('Calculation sheet'!$B21), MONTH('Calculation sheet'!$B21)-2, 1), Rates!$A$2:$F$502, 6, FALSE),
  ""))),
IF(Input!$B$10=Input!$I$6,
  IFERROR(VLOOKUP(DATE(YEAR('Calculation sheet'!$B21), MONTH('Calculation sheet'!$B21), 1), Rates!$A$2:$G$502, 7, FALSE),
  IFERROR(VLOOKUP(DATE(YEAR('Calculation sheet'!$B21), MONTH('Calculation sheet'!$B21)-1, 1), Rates!$A$2:$G$502, 7, FALSE),
  IFERROR(VLOOKUP(DATE(YEAR('Calculation sheet'!$B21), MONTH('Calculation sheet'!$B21)-2, 1), Rates!$A$2:$G$502,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Rates!$A$2:$B$502, 2, FALSE),
      IFERROR(
        VLOOKUP(DATE(YEAR('Calculation sheet'!$B22), MONTH('Calculation sheet'!$B22)-1, 1), Rates!$A$2:$B$502, 2, FALSE),
        IFERROR(
          VLOOKUP(DATE(YEAR('Calculation sheet'!$B22), MONTH('Calculation sheet'!$B22)-2, 1), Rates!$A$2:$B$502, 2, FALSE),
          VLOOKUP(DATE(YEAR('Calculation sheet'!$B22), MONTH('Calculation sheet'!$B22)-3, 1), Rates!$A$2:$B$502, 2, FALSE)
        )
      )
    ),
  IF($C$4&lt;730,
    IFERROR(
      VLOOKUP(DATE(YEAR('Calculation sheet'!$B22), MONTH('Calculation sheet'!$B22), 1), Rates!$A$2:$C$502, 3, FALSE),
      IFERROR(
        VLOOKUP(DATE(YEAR('Calculation sheet'!$B22), MONTH('Calculation sheet'!$B22)-1, 1), Rates!$A$2:$C$502, 3, FALSE),
        IFERROR(
          VLOOKUP(DATE(YEAR('Calculation sheet'!$B22), MONTH('Calculation sheet'!$B22)-2, 1), Rates!$A$2:$C$502, 3, FALSE),
          VLOOKUP(DATE(YEAR('Calculation sheet'!$B22), MONTH('Calculation sheet'!$B22)-3, 1), Rates!$A$2:$C$502, 3, FALSE)
        )
      )
    ),
  IF($C$4&lt;1095,
    IFERROR(
      VLOOKUP(DATE(YEAR('Calculation sheet'!$B22), MONTH('Calculation sheet'!$B22), 1), Rates!$A$2:$D$502, 4, FALSE),
      IFERROR(
        VLOOKUP(DATE(YEAR('Calculation sheet'!$B22), MONTH('Calculation sheet'!$B22)-1, 1), Rates!$A$2:$D$502, 4, FALSE),
        IFERROR(
          VLOOKUP(DATE(YEAR('Calculation sheet'!$B22), MONTH('Calculation sheet'!$B22)-2, 1), Rates!$A$2:$D$502, 4, FALSE),
          VLOOKUP(DATE(YEAR('Calculation sheet'!$B22), MONTH('Calculation sheet'!$B22)-3, 1), Rates!$A$2:$D$502, 4, FALSE)
        )
      )
    ),
  IF($C$4&lt;1460,
    IFERROR(
      VLOOKUP(DATE(YEAR('Calculation sheet'!$B22), MONTH('Calculation sheet'!$B22), 1), Rates!$A$2:$E$502, 5, FALSE),
      IFERROR(
        VLOOKUP(DATE(YEAR('Calculation sheet'!$B22), MONTH('Calculation sheet'!$B22)-1, 1), Rates!$A$2:$E$502, 5, FALSE),
        IFERROR(
          VLOOKUP(DATE(YEAR('Calculation sheet'!$B22), MONTH('Calculation sheet'!$B22)-2, 1), Rates!$A$2:$E$502, 5, FALSE),
          VLOOKUP(DATE(YEAR('Calculation sheet'!$B22), MONTH('Calculation sheet'!$B22)-3, 1), Rates!$A$2:$E$502, 5, FALSE)
        )
      )
    ),
  IF($C$4&lt;1825,
    IFERROR(
      VLOOKUP(DATE(YEAR('Calculation sheet'!$B22), MONTH('Calculation sheet'!$B22), 1), Rates!$A$2:$F$502, 6, FALSE),
      IFERROR(
        VLOOKUP(DATE(YEAR('Calculation sheet'!$B22), MONTH('Calculation sheet'!$B22)-1, 1), Rates!$A$2:$F$502, 6, FALSE),
        IFERROR(
          VLOOKUP(DATE(YEAR('Calculation sheet'!$B22), MONTH('Calculation sheet'!$B22)-2, 1), Rates!$A$2:$F$502, 6, FALSE),
          VLOOKUP(DATE(YEAR('Calculation sheet'!$B22), MONTH('Calculation sheet'!$B22)-3, 1), Rates!$A$2:$F$502, 6, FALSE)
        )
      )
    ),
    IFERROR(
      VLOOKUP(DATE(YEAR('Calculation sheet'!$B22), MONTH('Calculation sheet'!$B22), 1), Rates!$A$2:$G$502, 7, FALSE),
      IFERROR(
        VLOOKUP(DATE(YEAR('Calculation sheet'!$B22), MONTH('Calculation sheet'!$B22)-1, 1), Rates!$A$2:$G$502, 7, FALSE),
        IFERROR(
          VLOOKUP(DATE(YEAR('Calculation sheet'!$B22), MONTH('Calculation sheet'!$B22)-2, 1), Rates!$A$2:$G$502, 7, FALSE),
          VLOOKUP(DATE(YEAR('Calculation sheet'!$B22), MONTH('Calculation sheet'!$B22)-3, 1), Rates!$A$2:$G$502,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Rates!$A$2:$C$502, 3, FALSE),
  IFERROR(VLOOKUP(DATE(YEAR('Calculation sheet'!$B22), MONTH('Calculation sheet'!$B22)-1, 1), Rates!$A$2:$C$502, 3, FALSE),
  IFERROR(VLOOKUP(DATE(YEAR('Calculation sheet'!$B22), MONTH('Calculation sheet'!$B22)-2, 1), Rates!$A$2:$C$502, 3, FALSE),
  ""))),
IF(Input!$B$10=Input!$I$3,
  IFERROR(VLOOKUP(DATE(YEAR('Calculation sheet'!$B22), MONTH('Calculation sheet'!$B22), 1), Rates!$A$2:$D$502, 4, FALSE),
  IFERROR(VLOOKUP(DATE(YEAR('Calculation sheet'!$B22), MONTH('Calculation sheet'!$B22)-1, 1), Rates!$A$2:$D$502, 4, FALSE),
  IFERROR(VLOOKUP(DATE(YEAR('Calculation sheet'!$B22), MONTH('Calculation sheet'!$B22)-2, 1), Rates!$A$2:$D$502, 4, FALSE),
  ""))),
IF(Input!$B$10=Input!$I$4,
  IFERROR(VLOOKUP(DATE(YEAR('Calculation sheet'!$B22), MONTH('Calculation sheet'!$B22), 1), Rates!$A$2:$E$502, 5, FALSE),
  IFERROR(VLOOKUP(DATE(YEAR('Calculation sheet'!$B22), MONTH('Calculation sheet'!$B22)-1, 1), Rates!$A$2:$E$502, 5, FALSE),
  IFERROR(VLOOKUP(DATE(YEAR('Calculation sheet'!$B22), MONTH('Calculation sheet'!$B22)-2, 1), Rates!$A$2:$E$502, 5, FALSE),
  ""))),
IF(Input!$B$10=Input!$I$5,
  IFERROR(VLOOKUP(DATE(YEAR('Calculation sheet'!$B22), MONTH('Calculation sheet'!$B22), 1), Rates!$A$2:$F$502, 6, FALSE),
  IFERROR(VLOOKUP(DATE(YEAR('Calculation sheet'!$B22), MONTH('Calculation sheet'!$B22)-1, 1), Rates!$A$2:$F$502, 6, FALSE),
  IFERROR(VLOOKUP(DATE(YEAR('Calculation sheet'!$B22), MONTH('Calculation sheet'!$B22)-2, 1), Rates!$A$2:$F$502, 6, FALSE),
  ""))),
IF(Input!$B$10=Input!$I$6,
  IFERROR(VLOOKUP(DATE(YEAR('Calculation sheet'!$B22), MONTH('Calculation sheet'!$B22), 1), Rates!$A$2:$G$502, 7, FALSE),
  IFERROR(VLOOKUP(DATE(YEAR('Calculation sheet'!$B22), MONTH('Calculation sheet'!$B22)-1, 1), Rates!$A$2:$G$502, 7, FALSE),
  IFERROR(VLOOKUP(DATE(YEAR('Calculation sheet'!$B22), MONTH('Calculation sheet'!$B22)-2, 1), Rates!$A$2:$G$502,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Rates!$A$2:$B$502, 2, FALSE),
      IFERROR(
        VLOOKUP(DATE(YEAR('Calculation sheet'!$B23), MONTH('Calculation sheet'!$B23)-1, 1), Rates!$A$2:$B$502, 2, FALSE),
        IFERROR(
          VLOOKUP(DATE(YEAR('Calculation sheet'!$B23), MONTH('Calculation sheet'!$B23)-2, 1), Rates!$A$2:$B$502, 2, FALSE),
          VLOOKUP(DATE(YEAR('Calculation sheet'!$B23), MONTH('Calculation sheet'!$B23)-3, 1), Rates!$A$2:$B$502, 2, FALSE)
        )
      )
    ),
  IF($C$4&lt;730,
    IFERROR(
      VLOOKUP(DATE(YEAR('Calculation sheet'!$B23), MONTH('Calculation sheet'!$B23), 1), Rates!$A$2:$C$502, 3, FALSE),
      IFERROR(
        VLOOKUP(DATE(YEAR('Calculation sheet'!$B23), MONTH('Calculation sheet'!$B23)-1, 1), Rates!$A$2:$C$502, 3, FALSE),
        IFERROR(
          VLOOKUP(DATE(YEAR('Calculation sheet'!$B23), MONTH('Calculation sheet'!$B23)-2, 1), Rates!$A$2:$C$502, 3, FALSE),
          VLOOKUP(DATE(YEAR('Calculation sheet'!$B23), MONTH('Calculation sheet'!$B23)-3, 1), Rates!$A$2:$C$502, 3, FALSE)
        )
      )
    ),
  IF($C$4&lt;1095,
    IFERROR(
      VLOOKUP(DATE(YEAR('Calculation sheet'!$B23), MONTH('Calculation sheet'!$B23), 1), Rates!$A$2:$D$502, 4, FALSE),
      IFERROR(
        VLOOKUP(DATE(YEAR('Calculation sheet'!$B23), MONTH('Calculation sheet'!$B23)-1, 1), Rates!$A$2:$D$502, 4, FALSE),
        IFERROR(
          VLOOKUP(DATE(YEAR('Calculation sheet'!$B23), MONTH('Calculation sheet'!$B23)-2, 1), Rates!$A$2:$D$502, 4, FALSE),
          VLOOKUP(DATE(YEAR('Calculation sheet'!$B23), MONTH('Calculation sheet'!$B23)-3, 1), Rates!$A$2:$D$502, 4, FALSE)
        )
      )
    ),
  IF($C$4&lt;1460,
    IFERROR(
      VLOOKUP(DATE(YEAR('Calculation sheet'!$B23), MONTH('Calculation sheet'!$B23), 1), Rates!$A$2:$E$502, 5, FALSE),
      IFERROR(
        VLOOKUP(DATE(YEAR('Calculation sheet'!$B23), MONTH('Calculation sheet'!$B23)-1, 1), Rates!$A$2:$E$502, 5, FALSE),
        IFERROR(
          VLOOKUP(DATE(YEAR('Calculation sheet'!$B23), MONTH('Calculation sheet'!$B23)-2, 1), Rates!$A$2:$E$502, 5, FALSE),
          VLOOKUP(DATE(YEAR('Calculation sheet'!$B23), MONTH('Calculation sheet'!$B23)-3, 1), Rates!$A$2:$E$502, 5, FALSE)
        )
      )
    ),
  IF($C$4&lt;1825,
    IFERROR(
      VLOOKUP(DATE(YEAR('Calculation sheet'!$B23), MONTH('Calculation sheet'!$B23), 1), Rates!$A$2:$F$502, 6, FALSE),
      IFERROR(
        VLOOKUP(DATE(YEAR('Calculation sheet'!$B23), MONTH('Calculation sheet'!$B23)-1, 1), Rates!$A$2:$F$502, 6, FALSE),
        IFERROR(
          VLOOKUP(DATE(YEAR('Calculation sheet'!$B23), MONTH('Calculation sheet'!$B23)-2, 1), Rates!$A$2:$F$502, 6, FALSE),
          VLOOKUP(DATE(YEAR('Calculation sheet'!$B23), MONTH('Calculation sheet'!$B23)-3, 1), Rates!$A$2:$F$502, 6, FALSE)
        )
      )
    ),
    IFERROR(
      VLOOKUP(DATE(YEAR('Calculation sheet'!$B23), MONTH('Calculation sheet'!$B23), 1), Rates!$A$2:$G$502, 7, FALSE),
      IFERROR(
        VLOOKUP(DATE(YEAR('Calculation sheet'!$B23), MONTH('Calculation sheet'!$B23)-1, 1), Rates!$A$2:$G$502, 7, FALSE),
        IFERROR(
          VLOOKUP(DATE(YEAR('Calculation sheet'!$B23), MONTH('Calculation sheet'!$B23)-2, 1), Rates!$A$2:$G$502, 7, FALSE),
          VLOOKUP(DATE(YEAR('Calculation sheet'!$B23), MONTH('Calculation sheet'!$B23)-3, 1), Rates!$A$2:$G$502,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Rates!$A$2:$C$502, 3, FALSE),
  IFERROR(VLOOKUP(DATE(YEAR('Calculation sheet'!$B23), MONTH('Calculation sheet'!$B23)-1, 1), Rates!$A$2:$C$502, 3, FALSE),
  IFERROR(VLOOKUP(DATE(YEAR('Calculation sheet'!$B23), MONTH('Calculation sheet'!$B23)-2, 1), Rates!$A$2:$C$502, 3, FALSE),
  ""))),
IF(Input!$B$10=Input!$I$3,
  IFERROR(VLOOKUP(DATE(YEAR('Calculation sheet'!$B23), MONTH('Calculation sheet'!$B23), 1), Rates!$A$2:$D$502, 4, FALSE),
  IFERROR(VLOOKUP(DATE(YEAR('Calculation sheet'!$B23), MONTH('Calculation sheet'!$B23)-1, 1), Rates!$A$2:$D$502, 4, FALSE),
  IFERROR(VLOOKUP(DATE(YEAR('Calculation sheet'!$B23), MONTH('Calculation sheet'!$B23)-2, 1), Rates!$A$2:$D$502, 4, FALSE),
  ""))),
IF(Input!$B$10=Input!$I$4,
  IFERROR(VLOOKUP(DATE(YEAR('Calculation sheet'!$B23), MONTH('Calculation sheet'!$B23), 1), Rates!$A$2:$E$502, 5, FALSE),
  IFERROR(VLOOKUP(DATE(YEAR('Calculation sheet'!$B23), MONTH('Calculation sheet'!$B23)-1, 1), Rates!$A$2:$E$502, 5, FALSE),
  IFERROR(VLOOKUP(DATE(YEAR('Calculation sheet'!$B23), MONTH('Calculation sheet'!$B23)-2, 1), Rates!$A$2:$E$502, 5, FALSE),
  ""))),
IF(Input!$B$10=Input!$I$5,
  IFERROR(VLOOKUP(DATE(YEAR('Calculation sheet'!$B23), MONTH('Calculation sheet'!$B23), 1), Rates!$A$2:$F$502, 6, FALSE),
  IFERROR(VLOOKUP(DATE(YEAR('Calculation sheet'!$B23), MONTH('Calculation sheet'!$B23)-1, 1), Rates!$A$2:$F$502, 6, FALSE),
  IFERROR(VLOOKUP(DATE(YEAR('Calculation sheet'!$B23), MONTH('Calculation sheet'!$B23)-2, 1), Rates!$A$2:$F$502, 6, FALSE),
  ""))),
IF(Input!$B$10=Input!$I$6,
  IFERROR(VLOOKUP(DATE(YEAR('Calculation sheet'!$B23), MONTH('Calculation sheet'!$B23), 1), Rates!$A$2:$G$502, 7, FALSE),
  IFERROR(VLOOKUP(DATE(YEAR('Calculation sheet'!$B23), MONTH('Calculation sheet'!$B23)-1, 1), Rates!$A$2:$G$502, 7, FALSE),
  IFERROR(VLOOKUP(DATE(YEAR('Calculation sheet'!$B23), MONTH('Calculation sheet'!$B23)-2, 1), Rates!$A$2:$G$502,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Rates!$A$2:$B$502, 2, FALSE),
      IFERROR(
        VLOOKUP(DATE(YEAR('Calculation sheet'!$B24), MONTH('Calculation sheet'!$B24)-1, 1), Rates!$A$2:$B$502, 2, FALSE),
        IFERROR(
          VLOOKUP(DATE(YEAR('Calculation sheet'!$B24), MONTH('Calculation sheet'!$B24)-2, 1), Rates!$A$2:$B$502, 2, FALSE),
          VLOOKUP(DATE(YEAR('Calculation sheet'!$B24), MONTH('Calculation sheet'!$B24)-3, 1), Rates!$A$2:$B$502, 2, FALSE)
        )
      )
    ),
  IF($C$4&lt;730,
    IFERROR(
      VLOOKUP(DATE(YEAR('Calculation sheet'!$B24), MONTH('Calculation sheet'!$B24), 1), Rates!$A$2:$C$502, 3, FALSE),
      IFERROR(
        VLOOKUP(DATE(YEAR('Calculation sheet'!$B24), MONTH('Calculation sheet'!$B24)-1, 1), Rates!$A$2:$C$502, 3, FALSE),
        IFERROR(
          VLOOKUP(DATE(YEAR('Calculation sheet'!$B24), MONTH('Calculation sheet'!$B24)-2, 1), Rates!$A$2:$C$502, 3, FALSE),
          VLOOKUP(DATE(YEAR('Calculation sheet'!$B24), MONTH('Calculation sheet'!$B24)-3, 1), Rates!$A$2:$C$502, 3, FALSE)
        )
      )
    ),
  IF($C$4&lt;1095,
    IFERROR(
      VLOOKUP(DATE(YEAR('Calculation sheet'!$B24), MONTH('Calculation sheet'!$B24), 1), Rates!$A$2:$D$502, 4, FALSE),
      IFERROR(
        VLOOKUP(DATE(YEAR('Calculation sheet'!$B24), MONTH('Calculation sheet'!$B24)-1, 1), Rates!$A$2:$D$502, 4, FALSE),
        IFERROR(
          VLOOKUP(DATE(YEAR('Calculation sheet'!$B24), MONTH('Calculation sheet'!$B24)-2, 1), Rates!$A$2:$D$502, 4, FALSE),
          VLOOKUP(DATE(YEAR('Calculation sheet'!$B24), MONTH('Calculation sheet'!$B24)-3, 1), Rates!$A$2:$D$502, 4, FALSE)
        )
      )
    ),
  IF($C$4&lt;1460,
    IFERROR(
      VLOOKUP(DATE(YEAR('Calculation sheet'!$B24), MONTH('Calculation sheet'!$B24), 1), Rates!$A$2:$E$502, 5, FALSE),
      IFERROR(
        VLOOKUP(DATE(YEAR('Calculation sheet'!$B24), MONTH('Calculation sheet'!$B24)-1, 1), Rates!$A$2:$E$502, 5, FALSE),
        IFERROR(
          VLOOKUP(DATE(YEAR('Calculation sheet'!$B24), MONTH('Calculation sheet'!$B24)-2, 1), Rates!$A$2:$E$502, 5, FALSE),
          VLOOKUP(DATE(YEAR('Calculation sheet'!$B24), MONTH('Calculation sheet'!$B24)-3, 1), Rates!$A$2:$E$502, 5, FALSE)
        )
      )
    ),
  IF($C$4&lt;1825,
    IFERROR(
      VLOOKUP(DATE(YEAR('Calculation sheet'!$B24), MONTH('Calculation sheet'!$B24), 1), Rates!$A$2:$F$502, 6, FALSE),
      IFERROR(
        VLOOKUP(DATE(YEAR('Calculation sheet'!$B24), MONTH('Calculation sheet'!$B24)-1, 1), Rates!$A$2:$F$502, 6, FALSE),
        IFERROR(
          VLOOKUP(DATE(YEAR('Calculation sheet'!$B24), MONTH('Calculation sheet'!$B24)-2, 1), Rates!$A$2:$F$502, 6, FALSE),
          VLOOKUP(DATE(YEAR('Calculation sheet'!$B24), MONTH('Calculation sheet'!$B24)-3, 1), Rates!$A$2:$F$502, 6, FALSE)
        )
      )
    ),
    IFERROR(
      VLOOKUP(DATE(YEAR('Calculation sheet'!$B24), MONTH('Calculation sheet'!$B24), 1), Rates!$A$2:$G$502, 7, FALSE),
      IFERROR(
        VLOOKUP(DATE(YEAR('Calculation sheet'!$B24), MONTH('Calculation sheet'!$B24)-1, 1), Rates!$A$2:$G$502, 7, FALSE),
        IFERROR(
          VLOOKUP(DATE(YEAR('Calculation sheet'!$B24), MONTH('Calculation sheet'!$B24)-2, 1), Rates!$A$2:$G$502, 7, FALSE),
          VLOOKUP(DATE(YEAR('Calculation sheet'!$B24), MONTH('Calculation sheet'!$B24)-3, 1), Rates!$A$2:$G$502,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Rates!$A$2:$C$502, 3, FALSE),
  IFERROR(VLOOKUP(DATE(YEAR('Calculation sheet'!$B24), MONTH('Calculation sheet'!$B24)-1, 1), Rates!$A$2:$C$502, 3, FALSE),
  IFERROR(VLOOKUP(DATE(YEAR('Calculation sheet'!$B24), MONTH('Calculation sheet'!$B24)-2, 1), Rates!$A$2:$C$502, 3, FALSE),
  ""))),
IF(Input!$B$10=Input!$I$3,
  IFERROR(VLOOKUP(DATE(YEAR('Calculation sheet'!$B24), MONTH('Calculation sheet'!$B24), 1), Rates!$A$2:$D$502, 4, FALSE),
  IFERROR(VLOOKUP(DATE(YEAR('Calculation sheet'!$B24), MONTH('Calculation sheet'!$B24)-1, 1), Rates!$A$2:$D$502, 4, FALSE),
  IFERROR(VLOOKUP(DATE(YEAR('Calculation sheet'!$B24), MONTH('Calculation sheet'!$B24)-2, 1), Rates!$A$2:$D$502, 4, FALSE),
  ""))),
IF(Input!$B$10=Input!$I$4,
  IFERROR(VLOOKUP(DATE(YEAR('Calculation sheet'!$B24), MONTH('Calculation sheet'!$B24), 1), Rates!$A$2:$E$502, 5, FALSE),
  IFERROR(VLOOKUP(DATE(YEAR('Calculation sheet'!$B24), MONTH('Calculation sheet'!$B24)-1, 1), Rates!$A$2:$E$502, 5, FALSE),
  IFERROR(VLOOKUP(DATE(YEAR('Calculation sheet'!$B24), MONTH('Calculation sheet'!$B24)-2, 1), Rates!$A$2:$E$502, 5, FALSE),
  ""))),
IF(Input!$B$10=Input!$I$5,
  IFERROR(VLOOKUP(DATE(YEAR('Calculation sheet'!$B24), MONTH('Calculation sheet'!$B24), 1), Rates!$A$2:$F$502, 6, FALSE),
  IFERROR(VLOOKUP(DATE(YEAR('Calculation sheet'!$B24), MONTH('Calculation sheet'!$B24)-1, 1), Rates!$A$2:$F$502, 6, FALSE),
  IFERROR(VLOOKUP(DATE(YEAR('Calculation sheet'!$B24), MONTH('Calculation sheet'!$B24)-2, 1), Rates!$A$2:$F$502, 6, FALSE),
  ""))),
IF(Input!$B$10=Input!$I$6,
  IFERROR(VLOOKUP(DATE(YEAR('Calculation sheet'!$B24), MONTH('Calculation sheet'!$B24), 1), Rates!$A$2:$G$502, 7, FALSE),
  IFERROR(VLOOKUP(DATE(YEAR('Calculation sheet'!$B24), MONTH('Calculation sheet'!$B24)-1, 1), Rates!$A$2:$G$502, 7, FALSE),
  IFERROR(VLOOKUP(DATE(YEAR('Calculation sheet'!$B24), MONTH('Calculation sheet'!$B24)-2, 1), Rates!$A$2:$G$502,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Rates!$A$2:$B$502, 2, FALSE),
      IFERROR(
        VLOOKUP(DATE(YEAR('Calculation sheet'!$B25), MONTH('Calculation sheet'!$B25)-1, 1), Rates!$A$2:$B$502, 2, FALSE),
        IFERROR(
          VLOOKUP(DATE(YEAR('Calculation sheet'!$B25), MONTH('Calculation sheet'!$B25)-2, 1), Rates!$A$2:$B$502, 2, FALSE),
          VLOOKUP(DATE(YEAR('Calculation sheet'!$B25), MONTH('Calculation sheet'!$B25)-3, 1), Rates!$A$2:$B$502, 2, FALSE)
        )
      )
    ),
  IF($C$4&lt;730,
    IFERROR(
      VLOOKUP(DATE(YEAR('Calculation sheet'!$B25), MONTH('Calculation sheet'!$B25), 1), Rates!$A$2:$C$502, 3, FALSE),
      IFERROR(
        VLOOKUP(DATE(YEAR('Calculation sheet'!$B25), MONTH('Calculation sheet'!$B25)-1, 1), Rates!$A$2:$C$502, 3, FALSE),
        IFERROR(
          VLOOKUP(DATE(YEAR('Calculation sheet'!$B25), MONTH('Calculation sheet'!$B25)-2, 1), Rates!$A$2:$C$502, 3, FALSE),
          VLOOKUP(DATE(YEAR('Calculation sheet'!$B25), MONTH('Calculation sheet'!$B25)-3, 1), Rates!$A$2:$C$502, 3, FALSE)
        )
      )
    ),
  IF($C$4&lt;1095,
    IFERROR(
      VLOOKUP(DATE(YEAR('Calculation sheet'!$B25), MONTH('Calculation sheet'!$B25), 1), Rates!$A$2:$D$502, 4, FALSE),
      IFERROR(
        VLOOKUP(DATE(YEAR('Calculation sheet'!$B25), MONTH('Calculation sheet'!$B25)-1, 1), Rates!$A$2:$D$502, 4, FALSE),
        IFERROR(
          VLOOKUP(DATE(YEAR('Calculation sheet'!$B25), MONTH('Calculation sheet'!$B25)-2, 1), Rates!$A$2:$D$502, 4, FALSE),
          VLOOKUP(DATE(YEAR('Calculation sheet'!$B25), MONTH('Calculation sheet'!$B25)-3, 1), Rates!$A$2:$D$502, 4, FALSE)
        )
      )
    ),
  IF($C$4&lt;1460,
    IFERROR(
      VLOOKUP(DATE(YEAR('Calculation sheet'!$B25), MONTH('Calculation sheet'!$B25), 1), Rates!$A$2:$E$502, 5, FALSE),
      IFERROR(
        VLOOKUP(DATE(YEAR('Calculation sheet'!$B25), MONTH('Calculation sheet'!$B25)-1, 1), Rates!$A$2:$E$502, 5, FALSE),
        IFERROR(
          VLOOKUP(DATE(YEAR('Calculation sheet'!$B25), MONTH('Calculation sheet'!$B25)-2, 1), Rates!$A$2:$E$502, 5, FALSE),
          VLOOKUP(DATE(YEAR('Calculation sheet'!$B25), MONTH('Calculation sheet'!$B25)-3, 1), Rates!$A$2:$E$502, 5, FALSE)
        )
      )
    ),
  IF($C$4&lt;1825,
    IFERROR(
      VLOOKUP(DATE(YEAR('Calculation sheet'!$B25), MONTH('Calculation sheet'!$B25), 1), Rates!$A$2:$F$502, 6, FALSE),
      IFERROR(
        VLOOKUP(DATE(YEAR('Calculation sheet'!$B25), MONTH('Calculation sheet'!$B25)-1, 1), Rates!$A$2:$F$502, 6, FALSE),
        IFERROR(
          VLOOKUP(DATE(YEAR('Calculation sheet'!$B25), MONTH('Calculation sheet'!$B25)-2, 1), Rates!$A$2:$F$502, 6, FALSE),
          VLOOKUP(DATE(YEAR('Calculation sheet'!$B25), MONTH('Calculation sheet'!$B25)-3, 1), Rates!$A$2:$F$502, 6, FALSE)
        )
      )
    ),
    IFERROR(
      VLOOKUP(DATE(YEAR('Calculation sheet'!$B25), MONTH('Calculation sheet'!$B25), 1), Rates!$A$2:$G$502, 7, FALSE),
      IFERROR(
        VLOOKUP(DATE(YEAR('Calculation sheet'!$B25), MONTH('Calculation sheet'!$B25)-1, 1), Rates!$A$2:$G$502, 7, FALSE),
        IFERROR(
          VLOOKUP(DATE(YEAR('Calculation sheet'!$B25), MONTH('Calculation sheet'!$B25)-2, 1), Rates!$A$2:$G$502, 7, FALSE),
          VLOOKUP(DATE(YEAR('Calculation sheet'!$B25), MONTH('Calculation sheet'!$B25)-3, 1), Rates!$A$2:$G$502,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Rates!$A$2:$C$502, 3, FALSE),
  IFERROR(VLOOKUP(DATE(YEAR('Calculation sheet'!$B25), MONTH('Calculation sheet'!$B25)-1, 1), Rates!$A$2:$C$502, 3, FALSE),
  IFERROR(VLOOKUP(DATE(YEAR('Calculation sheet'!$B25), MONTH('Calculation sheet'!$B25)-2, 1), Rates!$A$2:$C$502, 3, FALSE),
  ""))),
IF(Input!$B$10=Input!$I$3,
  IFERROR(VLOOKUP(DATE(YEAR('Calculation sheet'!$B25), MONTH('Calculation sheet'!$B25), 1), Rates!$A$2:$D$502, 4, FALSE),
  IFERROR(VLOOKUP(DATE(YEAR('Calculation sheet'!$B25), MONTH('Calculation sheet'!$B25)-1, 1), Rates!$A$2:$D$502, 4, FALSE),
  IFERROR(VLOOKUP(DATE(YEAR('Calculation sheet'!$B25), MONTH('Calculation sheet'!$B25)-2, 1), Rates!$A$2:$D$502, 4, FALSE),
  ""))),
IF(Input!$B$10=Input!$I$4,
  IFERROR(VLOOKUP(DATE(YEAR('Calculation sheet'!$B25), MONTH('Calculation sheet'!$B25), 1), Rates!$A$2:$E$502, 5, FALSE),
  IFERROR(VLOOKUP(DATE(YEAR('Calculation sheet'!$B25), MONTH('Calculation sheet'!$B25)-1, 1), Rates!$A$2:$E$502, 5, FALSE),
  IFERROR(VLOOKUP(DATE(YEAR('Calculation sheet'!$B25), MONTH('Calculation sheet'!$B25)-2, 1), Rates!$A$2:$E$502, 5, FALSE),
  ""))),
IF(Input!$B$10=Input!$I$5,
  IFERROR(VLOOKUP(DATE(YEAR('Calculation sheet'!$B25), MONTH('Calculation sheet'!$B25), 1), Rates!$A$2:$F$502, 6, FALSE),
  IFERROR(VLOOKUP(DATE(YEAR('Calculation sheet'!$B25), MONTH('Calculation sheet'!$B25)-1, 1), Rates!$A$2:$F$502, 6, FALSE),
  IFERROR(VLOOKUP(DATE(YEAR('Calculation sheet'!$B25), MONTH('Calculation sheet'!$B25)-2, 1), Rates!$A$2:$F$502, 6, FALSE),
  ""))),
IF(Input!$B$10=Input!$I$6,
  IFERROR(VLOOKUP(DATE(YEAR('Calculation sheet'!$B25), MONTH('Calculation sheet'!$B25), 1), Rates!$A$2:$G$502, 7, FALSE),
  IFERROR(VLOOKUP(DATE(YEAR('Calculation sheet'!$B25), MONTH('Calculation sheet'!$B25)-1, 1), Rates!$A$2:$G$502, 7, FALSE),
  IFERROR(VLOOKUP(DATE(YEAR('Calculation sheet'!$B25), MONTH('Calculation sheet'!$B25)-2, 1), Rates!$A$2:$G$502,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Rates!$A$2:$B$502, 2, FALSE),
      IFERROR(
        VLOOKUP(DATE(YEAR('Calculation sheet'!$B26), MONTH('Calculation sheet'!$B26)-1, 1), Rates!$A$2:$B$502, 2, FALSE),
        IFERROR(
          VLOOKUP(DATE(YEAR('Calculation sheet'!$B26), MONTH('Calculation sheet'!$B26)-2, 1), Rates!$A$2:$B$502, 2, FALSE),
          VLOOKUP(DATE(YEAR('Calculation sheet'!$B26), MONTH('Calculation sheet'!$B26)-3, 1), Rates!$A$2:$B$502, 2, FALSE)
        )
      )
    ),
  IF($C$4&lt;730,
    IFERROR(
      VLOOKUP(DATE(YEAR('Calculation sheet'!$B26), MONTH('Calculation sheet'!$B26), 1), Rates!$A$2:$C$502, 3, FALSE),
      IFERROR(
        VLOOKUP(DATE(YEAR('Calculation sheet'!$B26), MONTH('Calculation sheet'!$B26)-1, 1), Rates!$A$2:$C$502, 3, FALSE),
        IFERROR(
          VLOOKUP(DATE(YEAR('Calculation sheet'!$B26), MONTH('Calculation sheet'!$B26)-2, 1), Rates!$A$2:$C$502, 3, FALSE),
          VLOOKUP(DATE(YEAR('Calculation sheet'!$B26), MONTH('Calculation sheet'!$B26)-3, 1), Rates!$A$2:$C$502, 3, FALSE)
        )
      )
    ),
  IF($C$4&lt;1095,
    IFERROR(
      VLOOKUP(DATE(YEAR('Calculation sheet'!$B26), MONTH('Calculation sheet'!$B26), 1), Rates!$A$2:$D$502, 4, FALSE),
      IFERROR(
        VLOOKUP(DATE(YEAR('Calculation sheet'!$B26), MONTH('Calculation sheet'!$B26)-1, 1), Rates!$A$2:$D$502, 4, FALSE),
        IFERROR(
          VLOOKUP(DATE(YEAR('Calculation sheet'!$B26), MONTH('Calculation sheet'!$B26)-2, 1), Rates!$A$2:$D$502, 4, FALSE),
          VLOOKUP(DATE(YEAR('Calculation sheet'!$B26), MONTH('Calculation sheet'!$B26)-3, 1), Rates!$A$2:$D$502, 4, FALSE)
        )
      )
    ),
  IF($C$4&lt;1460,
    IFERROR(
      VLOOKUP(DATE(YEAR('Calculation sheet'!$B26), MONTH('Calculation sheet'!$B26), 1), Rates!$A$2:$E$502, 5, FALSE),
      IFERROR(
        VLOOKUP(DATE(YEAR('Calculation sheet'!$B26), MONTH('Calculation sheet'!$B26)-1, 1), Rates!$A$2:$E$502, 5, FALSE),
        IFERROR(
          VLOOKUP(DATE(YEAR('Calculation sheet'!$B26), MONTH('Calculation sheet'!$B26)-2, 1), Rates!$A$2:$E$502, 5, FALSE),
          VLOOKUP(DATE(YEAR('Calculation sheet'!$B26), MONTH('Calculation sheet'!$B26)-3, 1), Rates!$A$2:$E$502, 5, FALSE)
        )
      )
    ),
  IF($C$4&lt;1825,
    IFERROR(
      VLOOKUP(DATE(YEAR('Calculation sheet'!$B26), MONTH('Calculation sheet'!$B26), 1), Rates!$A$2:$F$502, 6, FALSE),
      IFERROR(
        VLOOKUP(DATE(YEAR('Calculation sheet'!$B26), MONTH('Calculation sheet'!$B26)-1, 1), Rates!$A$2:$F$502, 6, FALSE),
        IFERROR(
          VLOOKUP(DATE(YEAR('Calculation sheet'!$B26), MONTH('Calculation sheet'!$B26)-2, 1), Rates!$A$2:$F$502, 6, FALSE),
          VLOOKUP(DATE(YEAR('Calculation sheet'!$B26), MONTH('Calculation sheet'!$B26)-3, 1), Rates!$A$2:$F$502, 6, FALSE)
        )
      )
    ),
    IFERROR(
      VLOOKUP(DATE(YEAR('Calculation sheet'!$B26), MONTH('Calculation sheet'!$B26), 1), Rates!$A$2:$G$502, 7, FALSE),
      IFERROR(
        VLOOKUP(DATE(YEAR('Calculation sheet'!$B26), MONTH('Calculation sheet'!$B26)-1, 1), Rates!$A$2:$G$502, 7, FALSE),
        IFERROR(
          VLOOKUP(DATE(YEAR('Calculation sheet'!$B26), MONTH('Calculation sheet'!$B26)-2, 1), Rates!$A$2:$G$502, 7, FALSE),
          VLOOKUP(DATE(YEAR('Calculation sheet'!$B26), MONTH('Calculation sheet'!$B26)-3, 1), Rates!$A$2:$G$502,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Rates!$A$2:$C$502, 3, FALSE),
  IFERROR(VLOOKUP(DATE(YEAR('Calculation sheet'!$B26), MONTH('Calculation sheet'!$B26)-1, 1), Rates!$A$2:$C$502, 3, FALSE),
  IFERROR(VLOOKUP(DATE(YEAR('Calculation sheet'!$B26), MONTH('Calculation sheet'!$B26)-2, 1), Rates!$A$2:$C$502, 3, FALSE),
  ""))),
IF(Input!$B$10=Input!$I$3,
  IFERROR(VLOOKUP(DATE(YEAR('Calculation sheet'!$B26), MONTH('Calculation sheet'!$B26), 1), Rates!$A$2:$D$502, 4, FALSE),
  IFERROR(VLOOKUP(DATE(YEAR('Calculation sheet'!$B26), MONTH('Calculation sheet'!$B26)-1, 1), Rates!$A$2:$D$502, 4, FALSE),
  IFERROR(VLOOKUP(DATE(YEAR('Calculation sheet'!$B26), MONTH('Calculation sheet'!$B26)-2, 1), Rates!$A$2:$D$502, 4, FALSE),
  ""))),
IF(Input!$B$10=Input!$I$4,
  IFERROR(VLOOKUP(DATE(YEAR('Calculation sheet'!$B26), MONTH('Calculation sheet'!$B26), 1), Rates!$A$2:$E$502, 5, FALSE),
  IFERROR(VLOOKUP(DATE(YEAR('Calculation sheet'!$B26), MONTH('Calculation sheet'!$B26)-1, 1), Rates!$A$2:$E$502, 5, FALSE),
  IFERROR(VLOOKUP(DATE(YEAR('Calculation sheet'!$B26), MONTH('Calculation sheet'!$B26)-2, 1), Rates!$A$2:$E$502, 5, FALSE),
  ""))),
IF(Input!$B$10=Input!$I$5,
  IFERROR(VLOOKUP(DATE(YEAR('Calculation sheet'!$B26), MONTH('Calculation sheet'!$B26), 1), Rates!$A$2:$F$502, 6, FALSE),
  IFERROR(VLOOKUP(DATE(YEAR('Calculation sheet'!$B26), MONTH('Calculation sheet'!$B26)-1, 1), Rates!$A$2:$F$502, 6, FALSE),
  IFERROR(VLOOKUP(DATE(YEAR('Calculation sheet'!$B26), MONTH('Calculation sheet'!$B26)-2, 1), Rates!$A$2:$F$502, 6, FALSE),
  ""))),
IF(Input!$B$10=Input!$I$6,
  IFERROR(VLOOKUP(DATE(YEAR('Calculation sheet'!$B26), MONTH('Calculation sheet'!$B26), 1), Rates!$A$2:$G$502, 7, FALSE),
  IFERROR(VLOOKUP(DATE(YEAR('Calculation sheet'!$B26), MONTH('Calculation sheet'!$B26)-1, 1), Rates!$A$2:$G$502, 7, FALSE),
  IFERROR(VLOOKUP(DATE(YEAR('Calculation sheet'!$B26), MONTH('Calculation sheet'!$B26)-2, 1), Rates!$A$2:$G$502,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Rates!$A$2:$B$502, 2, FALSE),
      IFERROR(
        VLOOKUP(DATE(YEAR('Calculation sheet'!$B27), MONTH('Calculation sheet'!$B27)-1, 1), Rates!$A$2:$B$502, 2, FALSE),
        IFERROR(
          VLOOKUP(DATE(YEAR('Calculation sheet'!$B27), MONTH('Calculation sheet'!$B27)-2, 1), Rates!$A$2:$B$502, 2, FALSE),
          VLOOKUP(DATE(YEAR('Calculation sheet'!$B27), MONTH('Calculation sheet'!$B27)-3, 1), Rates!$A$2:$B$502, 2, FALSE)
        )
      )
    ),
  IF($C$4&lt;730,
    IFERROR(
      VLOOKUP(DATE(YEAR('Calculation sheet'!$B27), MONTH('Calculation sheet'!$B27), 1), Rates!$A$2:$C$502, 3, FALSE),
      IFERROR(
        VLOOKUP(DATE(YEAR('Calculation sheet'!$B27), MONTH('Calculation sheet'!$B27)-1, 1), Rates!$A$2:$C$502, 3, FALSE),
        IFERROR(
          VLOOKUP(DATE(YEAR('Calculation sheet'!$B27), MONTH('Calculation sheet'!$B27)-2, 1), Rates!$A$2:$C$502, 3, FALSE),
          VLOOKUP(DATE(YEAR('Calculation sheet'!$B27), MONTH('Calculation sheet'!$B27)-3, 1), Rates!$A$2:$C$502, 3, FALSE)
        )
      )
    ),
  IF($C$4&lt;1095,
    IFERROR(
      VLOOKUP(DATE(YEAR('Calculation sheet'!$B27), MONTH('Calculation sheet'!$B27), 1), Rates!$A$2:$D$502, 4, FALSE),
      IFERROR(
        VLOOKUP(DATE(YEAR('Calculation sheet'!$B27), MONTH('Calculation sheet'!$B27)-1, 1), Rates!$A$2:$D$502, 4, FALSE),
        IFERROR(
          VLOOKUP(DATE(YEAR('Calculation sheet'!$B27), MONTH('Calculation sheet'!$B27)-2, 1), Rates!$A$2:$D$502, 4, FALSE),
          VLOOKUP(DATE(YEAR('Calculation sheet'!$B27), MONTH('Calculation sheet'!$B27)-3, 1), Rates!$A$2:$D$502, 4, FALSE)
        )
      )
    ),
  IF($C$4&lt;1460,
    IFERROR(
      VLOOKUP(DATE(YEAR('Calculation sheet'!$B27), MONTH('Calculation sheet'!$B27), 1), Rates!$A$2:$E$502, 5, FALSE),
      IFERROR(
        VLOOKUP(DATE(YEAR('Calculation sheet'!$B27), MONTH('Calculation sheet'!$B27)-1, 1), Rates!$A$2:$E$502, 5, FALSE),
        IFERROR(
          VLOOKUP(DATE(YEAR('Calculation sheet'!$B27), MONTH('Calculation sheet'!$B27)-2, 1), Rates!$A$2:$E$502, 5, FALSE),
          VLOOKUP(DATE(YEAR('Calculation sheet'!$B27), MONTH('Calculation sheet'!$B27)-3, 1), Rates!$A$2:$E$502, 5, FALSE)
        )
      )
    ),
  IF($C$4&lt;1825,
    IFERROR(
      VLOOKUP(DATE(YEAR('Calculation sheet'!$B27), MONTH('Calculation sheet'!$B27), 1), Rates!$A$2:$F$502, 6, FALSE),
      IFERROR(
        VLOOKUP(DATE(YEAR('Calculation sheet'!$B27), MONTH('Calculation sheet'!$B27)-1, 1), Rates!$A$2:$F$502, 6, FALSE),
        IFERROR(
          VLOOKUP(DATE(YEAR('Calculation sheet'!$B27), MONTH('Calculation sheet'!$B27)-2, 1), Rates!$A$2:$F$502, 6, FALSE),
          VLOOKUP(DATE(YEAR('Calculation sheet'!$B27), MONTH('Calculation sheet'!$B27)-3, 1), Rates!$A$2:$F$502, 6, FALSE)
        )
      )
    ),
    IFERROR(
      VLOOKUP(DATE(YEAR('Calculation sheet'!$B27), MONTH('Calculation sheet'!$B27), 1), Rates!$A$2:$G$502, 7, FALSE),
      IFERROR(
        VLOOKUP(DATE(YEAR('Calculation sheet'!$B27), MONTH('Calculation sheet'!$B27)-1, 1), Rates!$A$2:$G$502, 7, FALSE),
        IFERROR(
          VLOOKUP(DATE(YEAR('Calculation sheet'!$B27), MONTH('Calculation sheet'!$B27)-2, 1), Rates!$A$2:$G$502, 7, FALSE),
          VLOOKUP(DATE(YEAR('Calculation sheet'!$B27), MONTH('Calculation sheet'!$B27)-3, 1), Rates!$A$2:$G$502,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Rates!$A$2:$C$502, 3, FALSE),
  IFERROR(VLOOKUP(DATE(YEAR('Calculation sheet'!$B27), MONTH('Calculation sheet'!$B27)-1, 1), Rates!$A$2:$C$502, 3, FALSE),
  IFERROR(VLOOKUP(DATE(YEAR('Calculation sheet'!$B27), MONTH('Calculation sheet'!$B27)-2, 1), Rates!$A$2:$C$502, 3, FALSE),
  ""))),
IF(Input!$B$10=Input!$I$3,
  IFERROR(VLOOKUP(DATE(YEAR('Calculation sheet'!$B27), MONTH('Calculation sheet'!$B27), 1), Rates!$A$2:$D$502, 4, FALSE),
  IFERROR(VLOOKUP(DATE(YEAR('Calculation sheet'!$B27), MONTH('Calculation sheet'!$B27)-1, 1), Rates!$A$2:$D$502, 4, FALSE),
  IFERROR(VLOOKUP(DATE(YEAR('Calculation sheet'!$B27), MONTH('Calculation sheet'!$B27)-2, 1), Rates!$A$2:$D$502, 4, FALSE),
  ""))),
IF(Input!$B$10=Input!$I$4,
  IFERROR(VLOOKUP(DATE(YEAR('Calculation sheet'!$B27), MONTH('Calculation sheet'!$B27), 1), Rates!$A$2:$E$502, 5, FALSE),
  IFERROR(VLOOKUP(DATE(YEAR('Calculation sheet'!$B27), MONTH('Calculation sheet'!$B27)-1, 1), Rates!$A$2:$E$502, 5, FALSE),
  IFERROR(VLOOKUP(DATE(YEAR('Calculation sheet'!$B27), MONTH('Calculation sheet'!$B27)-2, 1), Rates!$A$2:$E$502, 5, FALSE),
  ""))),
IF(Input!$B$10=Input!$I$5,
  IFERROR(VLOOKUP(DATE(YEAR('Calculation sheet'!$B27), MONTH('Calculation sheet'!$B27), 1), Rates!$A$2:$F$502, 6, FALSE),
  IFERROR(VLOOKUP(DATE(YEAR('Calculation sheet'!$B27), MONTH('Calculation sheet'!$B27)-1, 1), Rates!$A$2:$F$502, 6, FALSE),
  IFERROR(VLOOKUP(DATE(YEAR('Calculation sheet'!$B27), MONTH('Calculation sheet'!$B27)-2, 1), Rates!$A$2:$F$502, 6, FALSE),
  ""))),
IF(Input!$B$10=Input!$I$6,
  IFERROR(VLOOKUP(DATE(YEAR('Calculation sheet'!$B27), MONTH('Calculation sheet'!$B27), 1), Rates!$A$2:$G$502, 7, FALSE),
  IFERROR(VLOOKUP(DATE(YEAR('Calculation sheet'!$B27), MONTH('Calculation sheet'!$B27)-1, 1), Rates!$A$2:$G$502, 7, FALSE),
  IFERROR(VLOOKUP(DATE(YEAR('Calculation sheet'!$B27), MONTH('Calculation sheet'!$B27)-2, 1), Rates!$A$2:$G$502,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Rates!$A$2:$B$502, 2, FALSE),
      IFERROR(
        VLOOKUP(DATE(YEAR('Calculation sheet'!$B28), MONTH('Calculation sheet'!$B28)-1, 1), Rates!$A$2:$B$502, 2, FALSE),
        IFERROR(
          VLOOKUP(DATE(YEAR('Calculation sheet'!$B28), MONTH('Calculation sheet'!$B28)-2, 1), Rates!$A$2:$B$502, 2, FALSE),
          VLOOKUP(DATE(YEAR('Calculation sheet'!$B28), MONTH('Calculation sheet'!$B28)-3, 1), Rates!$A$2:$B$502, 2, FALSE)
        )
      )
    ),
  IF($C$4&lt;730,
    IFERROR(
      VLOOKUP(DATE(YEAR('Calculation sheet'!$B28), MONTH('Calculation sheet'!$B28), 1), Rates!$A$2:$C$502, 3, FALSE),
      IFERROR(
        VLOOKUP(DATE(YEAR('Calculation sheet'!$B28), MONTH('Calculation sheet'!$B28)-1, 1), Rates!$A$2:$C$502, 3, FALSE),
        IFERROR(
          VLOOKUP(DATE(YEAR('Calculation sheet'!$B28), MONTH('Calculation sheet'!$B28)-2, 1), Rates!$A$2:$C$502, 3, FALSE),
          VLOOKUP(DATE(YEAR('Calculation sheet'!$B28), MONTH('Calculation sheet'!$B28)-3, 1), Rates!$A$2:$C$502, 3, FALSE)
        )
      )
    ),
  IF($C$4&lt;1095,
    IFERROR(
      VLOOKUP(DATE(YEAR('Calculation sheet'!$B28), MONTH('Calculation sheet'!$B28), 1), Rates!$A$2:$D$502, 4, FALSE),
      IFERROR(
        VLOOKUP(DATE(YEAR('Calculation sheet'!$B28), MONTH('Calculation sheet'!$B28)-1, 1), Rates!$A$2:$D$502, 4, FALSE),
        IFERROR(
          VLOOKUP(DATE(YEAR('Calculation sheet'!$B28), MONTH('Calculation sheet'!$B28)-2, 1), Rates!$A$2:$D$502, 4, FALSE),
          VLOOKUP(DATE(YEAR('Calculation sheet'!$B28), MONTH('Calculation sheet'!$B28)-3, 1), Rates!$A$2:$D$502, 4, FALSE)
        )
      )
    ),
  IF($C$4&lt;1460,
    IFERROR(
      VLOOKUP(DATE(YEAR('Calculation sheet'!$B28), MONTH('Calculation sheet'!$B28), 1), Rates!$A$2:$E$502, 5, FALSE),
      IFERROR(
        VLOOKUP(DATE(YEAR('Calculation sheet'!$B28), MONTH('Calculation sheet'!$B28)-1, 1), Rates!$A$2:$E$502, 5, FALSE),
        IFERROR(
          VLOOKUP(DATE(YEAR('Calculation sheet'!$B28), MONTH('Calculation sheet'!$B28)-2, 1), Rates!$A$2:$E$502, 5, FALSE),
          VLOOKUP(DATE(YEAR('Calculation sheet'!$B28), MONTH('Calculation sheet'!$B28)-3, 1), Rates!$A$2:$E$502, 5, FALSE)
        )
      )
    ),
  IF($C$4&lt;1825,
    IFERROR(
      VLOOKUP(DATE(YEAR('Calculation sheet'!$B28), MONTH('Calculation sheet'!$B28), 1), Rates!$A$2:$F$502, 6, FALSE),
      IFERROR(
        VLOOKUP(DATE(YEAR('Calculation sheet'!$B28), MONTH('Calculation sheet'!$B28)-1, 1), Rates!$A$2:$F$502, 6, FALSE),
        IFERROR(
          VLOOKUP(DATE(YEAR('Calculation sheet'!$B28), MONTH('Calculation sheet'!$B28)-2, 1), Rates!$A$2:$F$502, 6, FALSE),
          VLOOKUP(DATE(YEAR('Calculation sheet'!$B28), MONTH('Calculation sheet'!$B28)-3, 1), Rates!$A$2:$F$502, 6, FALSE)
        )
      )
    ),
    IFERROR(
      VLOOKUP(DATE(YEAR('Calculation sheet'!$B28), MONTH('Calculation sheet'!$B28), 1), Rates!$A$2:$G$502, 7, FALSE),
      IFERROR(
        VLOOKUP(DATE(YEAR('Calculation sheet'!$B28), MONTH('Calculation sheet'!$B28)-1, 1), Rates!$A$2:$G$502, 7, FALSE),
        IFERROR(
          VLOOKUP(DATE(YEAR('Calculation sheet'!$B28), MONTH('Calculation sheet'!$B28)-2, 1), Rates!$A$2:$G$502, 7, FALSE),
          VLOOKUP(DATE(YEAR('Calculation sheet'!$B28), MONTH('Calculation sheet'!$B28)-3, 1), Rates!$A$2:$G$502,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Rates!$A$2:$C$502, 3, FALSE),
  IFERROR(VLOOKUP(DATE(YEAR('Calculation sheet'!$B28), MONTH('Calculation sheet'!$B28)-1, 1), Rates!$A$2:$C$502, 3, FALSE),
  IFERROR(VLOOKUP(DATE(YEAR('Calculation sheet'!$B28), MONTH('Calculation sheet'!$B28)-2, 1), Rates!$A$2:$C$502, 3, FALSE),
  ""))),
IF(Input!$B$10=Input!$I$3,
  IFERROR(VLOOKUP(DATE(YEAR('Calculation sheet'!$B28), MONTH('Calculation sheet'!$B28), 1), Rates!$A$2:$D$502, 4, FALSE),
  IFERROR(VLOOKUP(DATE(YEAR('Calculation sheet'!$B28), MONTH('Calculation sheet'!$B28)-1, 1), Rates!$A$2:$D$502, 4, FALSE),
  IFERROR(VLOOKUP(DATE(YEAR('Calculation sheet'!$B28), MONTH('Calculation sheet'!$B28)-2, 1), Rates!$A$2:$D$502, 4, FALSE),
  ""))),
IF(Input!$B$10=Input!$I$4,
  IFERROR(VLOOKUP(DATE(YEAR('Calculation sheet'!$B28), MONTH('Calculation sheet'!$B28), 1), Rates!$A$2:$E$502, 5, FALSE),
  IFERROR(VLOOKUP(DATE(YEAR('Calculation sheet'!$B28), MONTH('Calculation sheet'!$B28)-1, 1), Rates!$A$2:$E$502, 5, FALSE),
  IFERROR(VLOOKUP(DATE(YEAR('Calculation sheet'!$B28), MONTH('Calculation sheet'!$B28)-2, 1), Rates!$A$2:$E$502, 5, FALSE),
  ""))),
IF(Input!$B$10=Input!$I$5,
  IFERROR(VLOOKUP(DATE(YEAR('Calculation sheet'!$B28), MONTH('Calculation sheet'!$B28), 1), Rates!$A$2:$F$502, 6, FALSE),
  IFERROR(VLOOKUP(DATE(YEAR('Calculation sheet'!$B28), MONTH('Calculation sheet'!$B28)-1, 1), Rates!$A$2:$F$502, 6, FALSE),
  IFERROR(VLOOKUP(DATE(YEAR('Calculation sheet'!$B28), MONTH('Calculation sheet'!$B28)-2, 1), Rates!$A$2:$F$502, 6, FALSE),
  ""))),
IF(Input!$B$10=Input!$I$6,
  IFERROR(VLOOKUP(DATE(YEAR('Calculation sheet'!$B28), MONTH('Calculation sheet'!$B28), 1), Rates!$A$2:$G$502, 7, FALSE),
  IFERROR(VLOOKUP(DATE(YEAR('Calculation sheet'!$B28), MONTH('Calculation sheet'!$B28)-1, 1), Rates!$A$2:$G$502, 7, FALSE),
  IFERROR(VLOOKUP(DATE(YEAR('Calculation sheet'!$B28), MONTH('Calculation sheet'!$B28)-2, 1), Rates!$A$2:$G$502,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Rates!$A$2:$B$502, 2, FALSE),
      IFERROR(
        VLOOKUP(DATE(YEAR('Calculation sheet'!$B29), MONTH('Calculation sheet'!$B29)-1, 1), Rates!$A$2:$B$502, 2, FALSE),
        IFERROR(
          VLOOKUP(DATE(YEAR('Calculation sheet'!$B29), MONTH('Calculation sheet'!$B29)-2, 1), Rates!$A$2:$B$502, 2, FALSE),
          VLOOKUP(DATE(YEAR('Calculation sheet'!$B29), MONTH('Calculation sheet'!$B29)-3, 1), Rates!$A$2:$B$502, 2, FALSE)
        )
      )
    ),
  IF($C$4&lt;730,
    IFERROR(
      VLOOKUP(DATE(YEAR('Calculation sheet'!$B29), MONTH('Calculation sheet'!$B29), 1), Rates!$A$2:$C$502, 3, FALSE),
      IFERROR(
        VLOOKUP(DATE(YEAR('Calculation sheet'!$B29), MONTH('Calculation sheet'!$B29)-1, 1), Rates!$A$2:$C$502, 3, FALSE),
        IFERROR(
          VLOOKUP(DATE(YEAR('Calculation sheet'!$B29), MONTH('Calculation sheet'!$B29)-2, 1), Rates!$A$2:$C$502, 3, FALSE),
          VLOOKUP(DATE(YEAR('Calculation sheet'!$B29), MONTH('Calculation sheet'!$B29)-3, 1), Rates!$A$2:$C$502, 3, FALSE)
        )
      )
    ),
  IF($C$4&lt;1095,
    IFERROR(
      VLOOKUP(DATE(YEAR('Calculation sheet'!$B29), MONTH('Calculation sheet'!$B29), 1), Rates!$A$2:$D$502, 4, FALSE),
      IFERROR(
        VLOOKUP(DATE(YEAR('Calculation sheet'!$B29), MONTH('Calculation sheet'!$B29)-1, 1), Rates!$A$2:$D$502, 4, FALSE),
        IFERROR(
          VLOOKUP(DATE(YEAR('Calculation sheet'!$B29), MONTH('Calculation sheet'!$B29)-2, 1), Rates!$A$2:$D$502, 4, FALSE),
          VLOOKUP(DATE(YEAR('Calculation sheet'!$B29), MONTH('Calculation sheet'!$B29)-3, 1), Rates!$A$2:$D$502, 4, FALSE)
        )
      )
    ),
  IF($C$4&lt;1460,
    IFERROR(
      VLOOKUP(DATE(YEAR('Calculation sheet'!$B29), MONTH('Calculation sheet'!$B29), 1), Rates!$A$2:$E$502, 5, FALSE),
      IFERROR(
        VLOOKUP(DATE(YEAR('Calculation sheet'!$B29), MONTH('Calculation sheet'!$B29)-1, 1), Rates!$A$2:$E$502, 5, FALSE),
        IFERROR(
          VLOOKUP(DATE(YEAR('Calculation sheet'!$B29), MONTH('Calculation sheet'!$B29)-2, 1), Rates!$A$2:$E$502, 5, FALSE),
          VLOOKUP(DATE(YEAR('Calculation sheet'!$B29), MONTH('Calculation sheet'!$B29)-3, 1), Rates!$A$2:$E$502, 5, FALSE)
        )
      )
    ),
  IF($C$4&lt;1825,
    IFERROR(
      VLOOKUP(DATE(YEAR('Calculation sheet'!$B29), MONTH('Calculation sheet'!$B29), 1), Rates!$A$2:$F$502, 6, FALSE),
      IFERROR(
        VLOOKUP(DATE(YEAR('Calculation sheet'!$B29), MONTH('Calculation sheet'!$B29)-1, 1), Rates!$A$2:$F$502, 6, FALSE),
        IFERROR(
          VLOOKUP(DATE(YEAR('Calculation sheet'!$B29), MONTH('Calculation sheet'!$B29)-2, 1), Rates!$A$2:$F$502, 6, FALSE),
          VLOOKUP(DATE(YEAR('Calculation sheet'!$B29), MONTH('Calculation sheet'!$B29)-3, 1), Rates!$A$2:$F$502, 6, FALSE)
        )
      )
    ),
    IFERROR(
      VLOOKUP(DATE(YEAR('Calculation sheet'!$B29), MONTH('Calculation sheet'!$B29), 1), Rates!$A$2:$G$502, 7, FALSE),
      IFERROR(
        VLOOKUP(DATE(YEAR('Calculation sheet'!$B29), MONTH('Calculation sheet'!$B29)-1, 1), Rates!$A$2:$G$502, 7, FALSE),
        IFERROR(
          VLOOKUP(DATE(YEAR('Calculation sheet'!$B29), MONTH('Calculation sheet'!$B29)-2, 1), Rates!$A$2:$G$502, 7, FALSE),
          VLOOKUP(DATE(YEAR('Calculation sheet'!$B29), MONTH('Calculation sheet'!$B29)-3, 1), Rates!$A$2:$G$502,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Rates!$A$2:$C$502, 3, FALSE),
  IFERROR(VLOOKUP(DATE(YEAR('Calculation sheet'!$B29), MONTH('Calculation sheet'!$B29)-1, 1), Rates!$A$2:$C$502, 3, FALSE),
  IFERROR(VLOOKUP(DATE(YEAR('Calculation sheet'!$B29), MONTH('Calculation sheet'!$B29)-2, 1), Rates!$A$2:$C$502, 3, FALSE),
  ""))),
IF(Input!$B$10=Input!$I$3,
  IFERROR(VLOOKUP(DATE(YEAR('Calculation sheet'!$B29), MONTH('Calculation sheet'!$B29), 1), Rates!$A$2:$D$502, 4, FALSE),
  IFERROR(VLOOKUP(DATE(YEAR('Calculation sheet'!$B29), MONTH('Calculation sheet'!$B29)-1, 1), Rates!$A$2:$D$502, 4, FALSE),
  IFERROR(VLOOKUP(DATE(YEAR('Calculation sheet'!$B29), MONTH('Calculation sheet'!$B29)-2, 1), Rates!$A$2:$D$502, 4, FALSE),
  ""))),
IF(Input!$B$10=Input!$I$4,
  IFERROR(VLOOKUP(DATE(YEAR('Calculation sheet'!$B29), MONTH('Calculation sheet'!$B29), 1), Rates!$A$2:$E$502, 5, FALSE),
  IFERROR(VLOOKUP(DATE(YEAR('Calculation sheet'!$B29), MONTH('Calculation sheet'!$B29)-1, 1), Rates!$A$2:$E$502, 5, FALSE),
  IFERROR(VLOOKUP(DATE(YEAR('Calculation sheet'!$B29), MONTH('Calculation sheet'!$B29)-2, 1), Rates!$A$2:$E$502, 5, FALSE),
  ""))),
IF(Input!$B$10=Input!$I$5,
  IFERROR(VLOOKUP(DATE(YEAR('Calculation sheet'!$B29), MONTH('Calculation sheet'!$B29), 1), Rates!$A$2:$F$502, 6, FALSE),
  IFERROR(VLOOKUP(DATE(YEAR('Calculation sheet'!$B29), MONTH('Calculation sheet'!$B29)-1, 1), Rates!$A$2:$F$502, 6, FALSE),
  IFERROR(VLOOKUP(DATE(YEAR('Calculation sheet'!$B29), MONTH('Calculation sheet'!$B29)-2, 1), Rates!$A$2:$F$502, 6, FALSE),
  ""))),
IF(Input!$B$10=Input!$I$6,
  IFERROR(VLOOKUP(DATE(YEAR('Calculation sheet'!$B29), MONTH('Calculation sheet'!$B29), 1), Rates!$A$2:$G$502, 7, FALSE),
  IFERROR(VLOOKUP(DATE(YEAR('Calculation sheet'!$B29), MONTH('Calculation sheet'!$B29)-1, 1), Rates!$A$2:$G$502, 7, FALSE),
  IFERROR(VLOOKUP(DATE(YEAR('Calculation sheet'!$B29), MONTH('Calculation sheet'!$B29)-2, 1), Rates!$A$2:$G$502,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Rates!$A$2:$B$502, 2, FALSE),
      IFERROR(
        VLOOKUP(DATE(YEAR('Calculation sheet'!$B30), MONTH('Calculation sheet'!$B30)-1, 1), Rates!$A$2:$B$502, 2, FALSE),
        IFERROR(
          VLOOKUP(DATE(YEAR('Calculation sheet'!$B30), MONTH('Calculation sheet'!$B30)-2, 1), Rates!$A$2:$B$502, 2, FALSE),
          VLOOKUP(DATE(YEAR('Calculation sheet'!$B30), MONTH('Calculation sheet'!$B30)-3, 1), Rates!$A$2:$B$502, 2, FALSE)
        )
      )
    ),
  IF($C$4&lt;730,
    IFERROR(
      VLOOKUP(DATE(YEAR('Calculation sheet'!$B30), MONTH('Calculation sheet'!$B30), 1), Rates!$A$2:$C$502, 3, FALSE),
      IFERROR(
        VLOOKUP(DATE(YEAR('Calculation sheet'!$B30), MONTH('Calculation sheet'!$B30)-1, 1), Rates!$A$2:$C$502, 3, FALSE),
        IFERROR(
          VLOOKUP(DATE(YEAR('Calculation sheet'!$B30), MONTH('Calculation sheet'!$B30)-2, 1), Rates!$A$2:$C$502, 3, FALSE),
          VLOOKUP(DATE(YEAR('Calculation sheet'!$B30), MONTH('Calculation sheet'!$B30)-3, 1), Rates!$A$2:$C$502, 3, FALSE)
        )
      )
    ),
  IF($C$4&lt;1095,
    IFERROR(
      VLOOKUP(DATE(YEAR('Calculation sheet'!$B30), MONTH('Calculation sheet'!$B30), 1), Rates!$A$2:$D$502, 4, FALSE),
      IFERROR(
        VLOOKUP(DATE(YEAR('Calculation sheet'!$B30), MONTH('Calculation sheet'!$B30)-1, 1), Rates!$A$2:$D$502, 4, FALSE),
        IFERROR(
          VLOOKUP(DATE(YEAR('Calculation sheet'!$B30), MONTH('Calculation sheet'!$B30)-2, 1), Rates!$A$2:$D$502, 4, FALSE),
          VLOOKUP(DATE(YEAR('Calculation sheet'!$B30), MONTH('Calculation sheet'!$B30)-3, 1), Rates!$A$2:$D$502, 4, FALSE)
        )
      )
    ),
  IF($C$4&lt;1460,
    IFERROR(
      VLOOKUP(DATE(YEAR('Calculation sheet'!$B30), MONTH('Calculation sheet'!$B30), 1), Rates!$A$2:$E$502, 5, FALSE),
      IFERROR(
        VLOOKUP(DATE(YEAR('Calculation sheet'!$B30), MONTH('Calculation sheet'!$B30)-1, 1), Rates!$A$2:$E$502, 5, FALSE),
        IFERROR(
          VLOOKUP(DATE(YEAR('Calculation sheet'!$B30), MONTH('Calculation sheet'!$B30)-2, 1), Rates!$A$2:$E$502, 5, FALSE),
          VLOOKUP(DATE(YEAR('Calculation sheet'!$B30), MONTH('Calculation sheet'!$B30)-3, 1), Rates!$A$2:$E$502, 5, FALSE)
        )
      )
    ),
  IF($C$4&lt;1825,
    IFERROR(
      VLOOKUP(DATE(YEAR('Calculation sheet'!$B30), MONTH('Calculation sheet'!$B30), 1), Rates!$A$2:$F$502, 6, FALSE),
      IFERROR(
        VLOOKUP(DATE(YEAR('Calculation sheet'!$B30), MONTH('Calculation sheet'!$B30)-1, 1), Rates!$A$2:$F$502, 6, FALSE),
        IFERROR(
          VLOOKUP(DATE(YEAR('Calculation sheet'!$B30), MONTH('Calculation sheet'!$B30)-2, 1), Rates!$A$2:$F$502, 6, FALSE),
          VLOOKUP(DATE(YEAR('Calculation sheet'!$B30), MONTH('Calculation sheet'!$B30)-3, 1), Rates!$A$2:$F$502, 6, FALSE)
        )
      )
    ),
    IFERROR(
      VLOOKUP(DATE(YEAR('Calculation sheet'!$B30), MONTH('Calculation sheet'!$B30), 1), Rates!$A$2:$G$502, 7, FALSE),
      IFERROR(
        VLOOKUP(DATE(YEAR('Calculation sheet'!$B30), MONTH('Calculation sheet'!$B30)-1, 1), Rates!$A$2:$G$502, 7, FALSE),
        IFERROR(
          VLOOKUP(DATE(YEAR('Calculation sheet'!$B30), MONTH('Calculation sheet'!$B30)-2, 1), Rates!$A$2:$G$502, 7, FALSE),
          VLOOKUP(DATE(YEAR('Calculation sheet'!$B30), MONTH('Calculation sheet'!$B30)-3, 1), Rates!$A$2:$G$502,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Rates!$A$2:$C$502, 3, FALSE),
  IFERROR(VLOOKUP(DATE(YEAR('Calculation sheet'!$B30), MONTH('Calculation sheet'!$B30)-1, 1), Rates!$A$2:$C$502, 3, FALSE),
  IFERROR(VLOOKUP(DATE(YEAR('Calculation sheet'!$B30), MONTH('Calculation sheet'!$B30)-2, 1), Rates!$A$2:$C$502, 3, FALSE),
  ""))),
IF(Input!$B$10=Input!$I$3,
  IFERROR(VLOOKUP(DATE(YEAR('Calculation sheet'!$B30), MONTH('Calculation sheet'!$B30), 1), Rates!$A$2:$D$502, 4, FALSE),
  IFERROR(VLOOKUP(DATE(YEAR('Calculation sheet'!$B30), MONTH('Calculation sheet'!$B30)-1, 1), Rates!$A$2:$D$502, 4, FALSE),
  IFERROR(VLOOKUP(DATE(YEAR('Calculation sheet'!$B30), MONTH('Calculation sheet'!$B30)-2, 1), Rates!$A$2:$D$502, 4, FALSE),
  ""))),
IF(Input!$B$10=Input!$I$4,
  IFERROR(VLOOKUP(DATE(YEAR('Calculation sheet'!$B30), MONTH('Calculation sheet'!$B30), 1), Rates!$A$2:$E$502, 5, FALSE),
  IFERROR(VLOOKUP(DATE(YEAR('Calculation sheet'!$B30), MONTH('Calculation sheet'!$B30)-1, 1), Rates!$A$2:$E$502, 5, FALSE),
  IFERROR(VLOOKUP(DATE(YEAR('Calculation sheet'!$B30), MONTH('Calculation sheet'!$B30)-2, 1), Rates!$A$2:$E$502, 5, FALSE),
  ""))),
IF(Input!$B$10=Input!$I$5,
  IFERROR(VLOOKUP(DATE(YEAR('Calculation sheet'!$B30), MONTH('Calculation sheet'!$B30), 1), Rates!$A$2:$F$502, 6, FALSE),
  IFERROR(VLOOKUP(DATE(YEAR('Calculation sheet'!$B30), MONTH('Calculation sheet'!$B30)-1, 1), Rates!$A$2:$F$502, 6, FALSE),
  IFERROR(VLOOKUP(DATE(YEAR('Calculation sheet'!$B30), MONTH('Calculation sheet'!$B30)-2, 1), Rates!$A$2:$F$502, 6, FALSE),
  ""))),
IF(Input!$B$10=Input!$I$6,
  IFERROR(VLOOKUP(DATE(YEAR('Calculation sheet'!$B30), MONTH('Calculation sheet'!$B30), 1), Rates!$A$2:$G$502, 7, FALSE),
  IFERROR(VLOOKUP(DATE(YEAR('Calculation sheet'!$B30), MONTH('Calculation sheet'!$B30)-1, 1), Rates!$A$2:$G$502, 7, FALSE),
  IFERROR(VLOOKUP(DATE(YEAR('Calculation sheet'!$B30), MONTH('Calculation sheet'!$B30)-2, 1), Rates!$A$2:$G$502,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Rates!$A$2:$B$502, 2, FALSE),
      IFERROR(
        VLOOKUP(DATE(YEAR('Calculation sheet'!$B31), MONTH('Calculation sheet'!$B31)-1, 1), Rates!$A$2:$B$502, 2, FALSE),
        IFERROR(
          VLOOKUP(DATE(YEAR('Calculation sheet'!$B31), MONTH('Calculation sheet'!$B31)-2, 1), Rates!$A$2:$B$502, 2, FALSE),
          VLOOKUP(DATE(YEAR('Calculation sheet'!$B31), MONTH('Calculation sheet'!$B31)-3, 1), Rates!$A$2:$B$502, 2, FALSE)
        )
      )
    ),
  IF($C$4&lt;730,
    IFERROR(
      VLOOKUP(DATE(YEAR('Calculation sheet'!$B31), MONTH('Calculation sheet'!$B31), 1), Rates!$A$2:$C$502, 3, FALSE),
      IFERROR(
        VLOOKUP(DATE(YEAR('Calculation sheet'!$B31), MONTH('Calculation sheet'!$B31)-1, 1), Rates!$A$2:$C$502, 3, FALSE),
        IFERROR(
          VLOOKUP(DATE(YEAR('Calculation sheet'!$B31), MONTH('Calculation sheet'!$B31)-2, 1), Rates!$A$2:$C$502, 3, FALSE),
          VLOOKUP(DATE(YEAR('Calculation sheet'!$B31), MONTH('Calculation sheet'!$B31)-3, 1), Rates!$A$2:$C$502, 3, FALSE)
        )
      )
    ),
  IF($C$4&lt;1095,
    IFERROR(
      VLOOKUP(DATE(YEAR('Calculation sheet'!$B31), MONTH('Calculation sheet'!$B31), 1), Rates!$A$2:$D$502, 4, FALSE),
      IFERROR(
        VLOOKUP(DATE(YEAR('Calculation sheet'!$B31), MONTH('Calculation sheet'!$B31)-1, 1), Rates!$A$2:$D$502, 4, FALSE),
        IFERROR(
          VLOOKUP(DATE(YEAR('Calculation sheet'!$B31), MONTH('Calculation sheet'!$B31)-2, 1), Rates!$A$2:$D$502, 4, FALSE),
          VLOOKUP(DATE(YEAR('Calculation sheet'!$B31), MONTH('Calculation sheet'!$B31)-3, 1), Rates!$A$2:$D$502, 4, FALSE)
        )
      )
    ),
  IF($C$4&lt;1460,
    IFERROR(
      VLOOKUP(DATE(YEAR('Calculation sheet'!$B31), MONTH('Calculation sheet'!$B31), 1), Rates!$A$2:$E$502, 5, FALSE),
      IFERROR(
        VLOOKUP(DATE(YEAR('Calculation sheet'!$B31), MONTH('Calculation sheet'!$B31)-1, 1), Rates!$A$2:$E$502, 5, FALSE),
        IFERROR(
          VLOOKUP(DATE(YEAR('Calculation sheet'!$B31), MONTH('Calculation sheet'!$B31)-2, 1), Rates!$A$2:$E$502, 5, FALSE),
          VLOOKUP(DATE(YEAR('Calculation sheet'!$B31), MONTH('Calculation sheet'!$B31)-3, 1), Rates!$A$2:$E$502, 5, FALSE)
        )
      )
    ),
  IF($C$4&lt;1825,
    IFERROR(
      VLOOKUP(DATE(YEAR('Calculation sheet'!$B31), MONTH('Calculation sheet'!$B31), 1), Rates!$A$2:$F$502, 6, FALSE),
      IFERROR(
        VLOOKUP(DATE(YEAR('Calculation sheet'!$B31), MONTH('Calculation sheet'!$B31)-1, 1), Rates!$A$2:$F$502, 6, FALSE),
        IFERROR(
          VLOOKUP(DATE(YEAR('Calculation sheet'!$B31), MONTH('Calculation sheet'!$B31)-2, 1), Rates!$A$2:$F$502, 6, FALSE),
          VLOOKUP(DATE(YEAR('Calculation sheet'!$B31), MONTH('Calculation sheet'!$B31)-3, 1), Rates!$A$2:$F$502, 6, FALSE)
        )
      )
    ),
    IFERROR(
      VLOOKUP(DATE(YEAR('Calculation sheet'!$B31), MONTH('Calculation sheet'!$B31), 1), Rates!$A$2:$G$502, 7, FALSE),
      IFERROR(
        VLOOKUP(DATE(YEAR('Calculation sheet'!$B31), MONTH('Calculation sheet'!$B31)-1, 1), Rates!$A$2:$G$502, 7, FALSE),
        IFERROR(
          VLOOKUP(DATE(YEAR('Calculation sheet'!$B31), MONTH('Calculation sheet'!$B31)-2, 1), Rates!$A$2:$G$502, 7, FALSE),
          VLOOKUP(DATE(YEAR('Calculation sheet'!$B31), MONTH('Calculation sheet'!$B31)-3, 1), Rates!$A$2:$G$502,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Rates!$A$2:$C$502, 3, FALSE),
  IFERROR(VLOOKUP(DATE(YEAR('Calculation sheet'!$B31), MONTH('Calculation sheet'!$B31)-1, 1), Rates!$A$2:$C$502, 3, FALSE),
  IFERROR(VLOOKUP(DATE(YEAR('Calculation sheet'!$B31), MONTH('Calculation sheet'!$B31)-2, 1), Rates!$A$2:$C$502, 3, FALSE),
  ""))),
IF(Input!$B$10=Input!$I$3,
  IFERROR(VLOOKUP(DATE(YEAR('Calculation sheet'!$B31), MONTH('Calculation sheet'!$B31), 1), Rates!$A$2:$D$502, 4, FALSE),
  IFERROR(VLOOKUP(DATE(YEAR('Calculation sheet'!$B31), MONTH('Calculation sheet'!$B31)-1, 1), Rates!$A$2:$D$502, 4, FALSE),
  IFERROR(VLOOKUP(DATE(YEAR('Calculation sheet'!$B31), MONTH('Calculation sheet'!$B31)-2, 1), Rates!$A$2:$D$502, 4, FALSE),
  ""))),
IF(Input!$B$10=Input!$I$4,
  IFERROR(VLOOKUP(DATE(YEAR('Calculation sheet'!$B31), MONTH('Calculation sheet'!$B31), 1), Rates!$A$2:$E$502, 5, FALSE),
  IFERROR(VLOOKUP(DATE(YEAR('Calculation sheet'!$B31), MONTH('Calculation sheet'!$B31)-1, 1), Rates!$A$2:$E$502, 5, FALSE),
  IFERROR(VLOOKUP(DATE(YEAR('Calculation sheet'!$B31), MONTH('Calculation sheet'!$B31)-2, 1), Rates!$A$2:$E$502, 5, FALSE),
  ""))),
IF(Input!$B$10=Input!$I$5,
  IFERROR(VLOOKUP(DATE(YEAR('Calculation sheet'!$B31), MONTH('Calculation sheet'!$B31), 1), Rates!$A$2:$F$502, 6, FALSE),
  IFERROR(VLOOKUP(DATE(YEAR('Calculation sheet'!$B31), MONTH('Calculation sheet'!$B31)-1, 1), Rates!$A$2:$F$502, 6, FALSE),
  IFERROR(VLOOKUP(DATE(YEAR('Calculation sheet'!$B31), MONTH('Calculation sheet'!$B31)-2, 1), Rates!$A$2:$F$502, 6, FALSE),
  ""))),
IF(Input!$B$10=Input!$I$6,
  IFERROR(VLOOKUP(DATE(YEAR('Calculation sheet'!$B31), MONTH('Calculation sheet'!$B31), 1), Rates!$A$2:$G$502, 7, FALSE),
  IFERROR(VLOOKUP(DATE(YEAR('Calculation sheet'!$B31), MONTH('Calculation sheet'!$B31)-1, 1), Rates!$A$2:$G$502, 7, FALSE),
  IFERROR(VLOOKUP(DATE(YEAR('Calculation sheet'!$B31), MONTH('Calculation sheet'!$B31)-2, 1), Rates!$A$2:$G$502,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Rates!$A$2:$B$502, 2, FALSE),
      IFERROR(
        VLOOKUP(DATE(YEAR('Calculation sheet'!$B32), MONTH('Calculation sheet'!$B32)-1, 1), Rates!$A$2:$B$502, 2, FALSE),
        IFERROR(
          VLOOKUP(DATE(YEAR('Calculation sheet'!$B32), MONTH('Calculation sheet'!$B32)-2, 1), Rates!$A$2:$B$502, 2, FALSE),
          VLOOKUP(DATE(YEAR('Calculation sheet'!$B32), MONTH('Calculation sheet'!$B32)-3, 1), Rates!$A$2:$B$502, 2, FALSE)
        )
      )
    ),
  IF($C$4&lt;730,
    IFERROR(
      VLOOKUP(DATE(YEAR('Calculation sheet'!$B32), MONTH('Calculation sheet'!$B32), 1), Rates!$A$2:$C$502, 3, FALSE),
      IFERROR(
        VLOOKUP(DATE(YEAR('Calculation sheet'!$B32), MONTH('Calculation sheet'!$B32)-1, 1), Rates!$A$2:$C$502, 3, FALSE),
        IFERROR(
          VLOOKUP(DATE(YEAR('Calculation sheet'!$B32), MONTH('Calculation sheet'!$B32)-2, 1), Rates!$A$2:$C$502, 3, FALSE),
          VLOOKUP(DATE(YEAR('Calculation sheet'!$B32), MONTH('Calculation sheet'!$B32)-3, 1), Rates!$A$2:$C$502, 3, FALSE)
        )
      )
    ),
  IF($C$4&lt;1095,
    IFERROR(
      VLOOKUP(DATE(YEAR('Calculation sheet'!$B32), MONTH('Calculation sheet'!$B32), 1), Rates!$A$2:$D$502, 4, FALSE),
      IFERROR(
        VLOOKUP(DATE(YEAR('Calculation sheet'!$B32), MONTH('Calculation sheet'!$B32)-1, 1), Rates!$A$2:$D$502, 4, FALSE),
        IFERROR(
          VLOOKUP(DATE(YEAR('Calculation sheet'!$B32), MONTH('Calculation sheet'!$B32)-2, 1), Rates!$A$2:$D$502, 4, FALSE),
          VLOOKUP(DATE(YEAR('Calculation sheet'!$B32), MONTH('Calculation sheet'!$B32)-3, 1), Rates!$A$2:$D$502, 4, FALSE)
        )
      )
    ),
  IF($C$4&lt;1460,
    IFERROR(
      VLOOKUP(DATE(YEAR('Calculation sheet'!$B32), MONTH('Calculation sheet'!$B32), 1), Rates!$A$2:$E$502, 5, FALSE),
      IFERROR(
        VLOOKUP(DATE(YEAR('Calculation sheet'!$B32), MONTH('Calculation sheet'!$B32)-1, 1), Rates!$A$2:$E$502, 5, FALSE),
        IFERROR(
          VLOOKUP(DATE(YEAR('Calculation sheet'!$B32), MONTH('Calculation sheet'!$B32)-2, 1), Rates!$A$2:$E$502, 5, FALSE),
          VLOOKUP(DATE(YEAR('Calculation sheet'!$B32), MONTH('Calculation sheet'!$B32)-3, 1), Rates!$A$2:$E$502, 5, FALSE)
        )
      )
    ),
  IF($C$4&lt;1825,
    IFERROR(
      VLOOKUP(DATE(YEAR('Calculation sheet'!$B32), MONTH('Calculation sheet'!$B32), 1), Rates!$A$2:$F$502, 6, FALSE),
      IFERROR(
        VLOOKUP(DATE(YEAR('Calculation sheet'!$B32), MONTH('Calculation sheet'!$B32)-1, 1), Rates!$A$2:$F$502, 6, FALSE),
        IFERROR(
          VLOOKUP(DATE(YEAR('Calculation sheet'!$B32), MONTH('Calculation sheet'!$B32)-2, 1), Rates!$A$2:$F$502, 6, FALSE),
          VLOOKUP(DATE(YEAR('Calculation sheet'!$B32), MONTH('Calculation sheet'!$B32)-3, 1), Rates!$A$2:$F$502, 6, FALSE)
        )
      )
    ),
    IFERROR(
      VLOOKUP(DATE(YEAR('Calculation sheet'!$B32), MONTH('Calculation sheet'!$B32), 1), Rates!$A$2:$G$502, 7, FALSE),
      IFERROR(
        VLOOKUP(DATE(YEAR('Calculation sheet'!$B32), MONTH('Calculation sheet'!$B32)-1, 1), Rates!$A$2:$G$502, 7, FALSE),
        IFERROR(
          VLOOKUP(DATE(YEAR('Calculation sheet'!$B32), MONTH('Calculation sheet'!$B32)-2, 1), Rates!$A$2:$G$502, 7, FALSE),
          VLOOKUP(DATE(YEAR('Calculation sheet'!$B32), MONTH('Calculation sheet'!$B32)-3, 1), Rates!$A$2:$G$502,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Rates!$A$2:$C$502, 3, FALSE),
  IFERROR(VLOOKUP(DATE(YEAR('Calculation sheet'!$B32), MONTH('Calculation sheet'!$B32)-1, 1), Rates!$A$2:$C$502, 3, FALSE),
  IFERROR(VLOOKUP(DATE(YEAR('Calculation sheet'!$B32), MONTH('Calculation sheet'!$B32)-2, 1), Rates!$A$2:$C$502, 3, FALSE),
  ""))),
IF(Input!$B$10=Input!$I$3,
  IFERROR(VLOOKUP(DATE(YEAR('Calculation sheet'!$B32), MONTH('Calculation sheet'!$B32), 1), Rates!$A$2:$D$502, 4, FALSE),
  IFERROR(VLOOKUP(DATE(YEAR('Calculation sheet'!$B32), MONTH('Calculation sheet'!$B32)-1, 1), Rates!$A$2:$D$502, 4, FALSE),
  IFERROR(VLOOKUP(DATE(YEAR('Calculation sheet'!$B32), MONTH('Calculation sheet'!$B32)-2, 1), Rates!$A$2:$D$502, 4, FALSE),
  ""))),
IF(Input!$B$10=Input!$I$4,
  IFERROR(VLOOKUP(DATE(YEAR('Calculation sheet'!$B32), MONTH('Calculation sheet'!$B32), 1), Rates!$A$2:$E$502, 5, FALSE),
  IFERROR(VLOOKUP(DATE(YEAR('Calculation sheet'!$B32), MONTH('Calculation sheet'!$B32)-1, 1), Rates!$A$2:$E$502, 5, FALSE),
  IFERROR(VLOOKUP(DATE(YEAR('Calculation sheet'!$B32), MONTH('Calculation sheet'!$B32)-2, 1), Rates!$A$2:$E$502, 5, FALSE),
  ""))),
IF(Input!$B$10=Input!$I$5,
  IFERROR(VLOOKUP(DATE(YEAR('Calculation sheet'!$B32), MONTH('Calculation sheet'!$B32), 1), Rates!$A$2:$F$502, 6, FALSE),
  IFERROR(VLOOKUP(DATE(YEAR('Calculation sheet'!$B32), MONTH('Calculation sheet'!$B32)-1, 1), Rates!$A$2:$F$502, 6, FALSE),
  IFERROR(VLOOKUP(DATE(YEAR('Calculation sheet'!$B32), MONTH('Calculation sheet'!$B32)-2, 1), Rates!$A$2:$F$502, 6, FALSE),
  ""))),
IF(Input!$B$10=Input!$I$6,
  IFERROR(VLOOKUP(DATE(YEAR('Calculation sheet'!$B32), MONTH('Calculation sheet'!$B32), 1), Rates!$A$2:$G$502, 7, FALSE),
  IFERROR(VLOOKUP(DATE(YEAR('Calculation sheet'!$B32), MONTH('Calculation sheet'!$B32)-1, 1), Rates!$A$2:$G$502, 7, FALSE),
  IFERROR(VLOOKUP(DATE(YEAR('Calculation sheet'!$B32), MONTH('Calculation sheet'!$B32)-2, 1), Rates!$A$2:$G$502,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Rates!$A$2:$B$502, 2, FALSE),
      IFERROR(
        VLOOKUP(DATE(YEAR('Calculation sheet'!$B33), MONTH('Calculation sheet'!$B33)-1, 1), Rates!$A$2:$B$502, 2, FALSE),
        IFERROR(
          VLOOKUP(DATE(YEAR('Calculation sheet'!$B33), MONTH('Calculation sheet'!$B33)-2, 1), Rates!$A$2:$B$502, 2, FALSE),
          VLOOKUP(DATE(YEAR('Calculation sheet'!$B33), MONTH('Calculation sheet'!$B33)-3, 1), Rates!$A$2:$B$502, 2, FALSE)
        )
      )
    ),
  IF($C$4&lt;730,
    IFERROR(
      VLOOKUP(DATE(YEAR('Calculation sheet'!$B33), MONTH('Calculation sheet'!$B33), 1), Rates!$A$2:$C$502, 3, FALSE),
      IFERROR(
        VLOOKUP(DATE(YEAR('Calculation sheet'!$B33), MONTH('Calculation sheet'!$B33)-1, 1), Rates!$A$2:$C$502, 3, FALSE),
        IFERROR(
          VLOOKUP(DATE(YEAR('Calculation sheet'!$B33), MONTH('Calculation sheet'!$B33)-2, 1), Rates!$A$2:$C$502, 3, FALSE),
          VLOOKUP(DATE(YEAR('Calculation sheet'!$B33), MONTH('Calculation sheet'!$B33)-3, 1), Rates!$A$2:$C$502, 3, FALSE)
        )
      )
    ),
  IF($C$4&lt;1095,
    IFERROR(
      VLOOKUP(DATE(YEAR('Calculation sheet'!$B33), MONTH('Calculation sheet'!$B33), 1), Rates!$A$2:$D$502, 4, FALSE),
      IFERROR(
        VLOOKUP(DATE(YEAR('Calculation sheet'!$B33), MONTH('Calculation sheet'!$B33)-1, 1), Rates!$A$2:$D$502, 4, FALSE),
        IFERROR(
          VLOOKUP(DATE(YEAR('Calculation sheet'!$B33), MONTH('Calculation sheet'!$B33)-2, 1), Rates!$A$2:$D$502, 4, FALSE),
          VLOOKUP(DATE(YEAR('Calculation sheet'!$B33), MONTH('Calculation sheet'!$B33)-3, 1), Rates!$A$2:$D$502, 4, FALSE)
        )
      )
    ),
  IF($C$4&lt;1460,
    IFERROR(
      VLOOKUP(DATE(YEAR('Calculation sheet'!$B33), MONTH('Calculation sheet'!$B33), 1), Rates!$A$2:$E$502, 5, FALSE),
      IFERROR(
        VLOOKUP(DATE(YEAR('Calculation sheet'!$B33), MONTH('Calculation sheet'!$B33)-1, 1), Rates!$A$2:$E$502, 5, FALSE),
        IFERROR(
          VLOOKUP(DATE(YEAR('Calculation sheet'!$B33), MONTH('Calculation sheet'!$B33)-2, 1), Rates!$A$2:$E$502, 5, FALSE),
          VLOOKUP(DATE(YEAR('Calculation sheet'!$B33), MONTH('Calculation sheet'!$B33)-3, 1), Rates!$A$2:$E$502, 5, FALSE)
        )
      )
    ),
  IF($C$4&lt;1825,
    IFERROR(
      VLOOKUP(DATE(YEAR('Calculation sheet'!$B33), MONTH('Calculation sheet'!$B33), 1), Rates!$A$2:$F$502, 6, FALSE),
      IFERROR(
        VLOOKUP(DATE(YEAR('Calculation sheet'!$B33), MONTH('Calculation sheet'!$B33)-1, 1), Rates!$A$2:$F$502, 6, FALSE),
        IFERROR(
          VLOOKUP(DATE(YEAR('Calculation sheet'!$B33), MONTH('Calculation sheet'!$B33)-2, 1), Rates!$A$2:$F$502, 6, FALSE),
          VLOOKUP(DATE(YEAR('Calculation sheet'!$B33), MONTH('Calculation sheet'!$B33)-3, 1), Rates!$A$2:$F$502, 6, FALSE)
        )
      )
    ),
    IFERROR(
      VLOOKUP(DATE(YEAR('Calculation sheet'!$B33), MONTH('Calculation sheet'!$B33), 1), Rates!$A$2:$G$502, 7, FALSE),
      IFERROR(
        VLOOKUP(DATE(YEAR('Calculation sheet'!$B33), MONTH('Calculation sheet'!$B33)-1, 1), Rates!$A$2:$G$502, 7, FALSE),
        IFERROR(
          VLOOKUP(DATE(YEAR('Calculation sheet'!$B33), MONTH('Calculation sheet'!$B33)-2, 1), Rates!$A$2:$G$502, 7, FALSE),
          VLOOKUP(DATE(YEAR('Calculation sheet'!$B33), MONTH('Calculation sheet'!$B33)-3, 1), Rates!$A$2:$G$502,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Rates!$A$2:$C$502, 3, FALSE),
  IFERROR(VLOOKUP(DATE(YEAR('Calculation sheet'!$B33), MONTH('Calculation sheet'!$B33)-1, 1), Rates!$A$2:$C$502, 3, FALSE),
  IFERROR(VLOOKUP(DATE(YEAR('Calculation sheet'!$B33), MONTH('Calculation sheet'!$B33)-2, 1), Rates!$A$2:$C$502, 3, FALSE),
  ""))),
IF(Input!$B$10=Input!$I$3,
  IFERROR(VLOOKUP(DATE(YEAR('Calculation sheet'!$B33), MONTH('Calculation sheet'!$B33), 1), Rates!$A$2:$D$502, 4, FALSE),
  IFERROR(VLOOKUP(DATE(YEAR('Calculation sheet'!$B33), MONTH('Calculation sheet'!$B33)-1, 1), Rates!$A$2:$D$502, 4, FALSE),
  IFERROR(VLOOKUP(DATE(YEAR('Calculation sheet'!$B33), MONTH('Calculation sheet'!$B33)-2, 1), Rates!$A$2:$D$502, 4, FALSE),
  ""))),
IF(Input!$B$10=Input!$I$4,
  IFERROR(VLOOKUP(DATE(YEAR('Calculation sheet'!$B33), MONTH('Calculation sheet'!$B33), 1), Rates!$A$2:$E$502, 5, FALSE),
  IFERROR(VLOOKUP(DATE(YEAR('Calculation sheet'!$B33), MONTH('Calculation sheet'!$B33)-1, 1), Rates!$A$2:$E$502, 5, FALSE),
  IFERROR(VLOOKUP(DATE(YEAR('Calculation sheet'!$B33), MONTH('Calculation sheet'!$B33)-2, 1), Rates!$A$2:$E$502, 5, FALSE),
  ""))),
IF(Input!$B$10=Input!$I$5,
  IFERROR(VLOOKUP(DATE(YEAR('Calculation sheet'!$B33), MONTH('Calculation sheet'!$B33), 1), Rates!$A$2:$F$502, 6, FALSE),
  IFERROR(VLOOKUP(DATE(YEAR('Calculation sheet'!$B33), MONTH('Calculation sheet'!$B33)-1, 1), Rates!$A$2:$F$502, 6, FALSE),
  IFERROR(VLOOKUP(DATE(YEAR('Calculation sheet'!$B33), MONTH('Calculation sheet'!$B33)-2, 1), Rates!$A$2:$F$502, 6, FALSE),
  ""))),
IF(Input!$B$10=Input!$I$6,
  IFERROR(VLOOKUP(DATE(YEAR('Calculation sheet'!$B33), MONTH('Calculation sheet'!$B33), 1), Rates!$A$2:$G$502, 7, FALSE),
  IFERROR(VLOOKUP(DATE(YEAR('Calculation sheet'!$B33), MONTH('Calculation sheet'!$B33)-1, 1), Rates!$A$2:$G$502, 7, FALSE),
  IFERROR(VLOOKUP(DATE(YEAR('Calculation sheet'!$B33), MONTH('Calculation sheet'!$B33)-2, 1), Rates!$A$2:$G$502,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Rates!$A$2:$B$502, 2, FALSE),
      IFERROR(
        VLOOKUP(DATE(YEAR('Calculation sheet'!$B34), MONTH('Calculation sheet'!$B34)-1, 1), Rates!$A$2:$B$502, 2, FALSE),
        IFERROR(
          VLOOKUP(DATE(YEAR('Calculation sheet'!$B34), MONTH('Calculation sheet'!$B34)-2, 1), Rates!$A$2:$B$502, 2, FALSE),
          VLOOKUP(DATE(YEAR('Calculation sheet'!$B34), MONTH('Calculation sheet'!$B34)-3, 1), Rates!$A$2:$B$502, 2, FALSE)
        )
      )
    ),
  IF($C$4&lt;730,
    IFERROR(
      VLOOKUP(DATE(YEAR('Calculation sheet'!$B34), MONTH('Calculation sheet'!$B34), 1), Rates!$A$2:$C$502, 3, FALSE),
      IFERROR(
        VLOOKUP(DATE(YEAR('Calculation sheet'!$B34), MONTH('Calculation sheet'!$B34)-1, 1), Rates!$A$2:$C$502, 3, FALSE),
        IFERROR(
          VLOOKUP(DATE(YEAR('Calculation sheet'!$B34), MONTH('Calculation sheet'!$B34)-2, 1), Rates!$A$2:$C$502, 3, FALSE),
          VLOOKUP(DATE(YEAR('Calculation sheet'!$B34), MONTH('Calculation sheet'!$B34)-3, 1), Rates!$A$2:$C$502, 3, FALSE)
        )
      )
    ),
  IF($C$4&lt;1095,
    IFERROR(
      VLOOKUP(DATE(YEAR('Calculation sheet'!$B34), MONTH('Calculation sheet'!$B34), 1), Rates!$A$2:$D$502, 4, FALSE),
      IFERROR(
        VLOOKUP(DATE(YEAR('Calculation sheet'!$B34), MONTH('Calculation sheet'!$B34)-1, 1), Rates!$A$2:$D$502, 4, FALSE),
        IFERROR(
          VLOOKUP(DATE(YEAR('Calculation sheet'!$B34), MONTH('Calculation sheet'!$B34)-2, 1), Rates!$A$2:$D$502, 4, FALSE),
          VLOOKUP(DATE(YEAR('Calculation sheet'!$B34), MONTH('Calculation sheet'!$B34)-3, 1), Rates!$A$2:$D$502, 4, FALSE)
        )
      )
    ),
  IF($C$4&lt;1460,
    IFERROR(
      VLOOKUP(DATE(YEAR('Calculation sheet'!$B34), MONTH('Calculation sheet'!$B34), 1), Rates!$A$2:$E$502, 5, FALSE),
      IFERROR(
        VLOOKUP(DATE(YEAR('Calculation sheet'!$B34), MONTH('Calculation sheet'!$B34)-1, 1), Rates!$A$2:$E$502, 5, FALSE),
        IFERROR(
          VLOOKUP(DATE(YEAR('Calculation sheet'!$B34), MONTH('Calculation sheet'!$B34)-2, 1), Rates!$A$2:$E$502, 5, FALSE),
          VLOOKUP(DATE(YEAR('Calculation sheet'!$B34), MONTH('Calculation sheet'!$B34)-3, 1), Rates!$A$2:$E$502, 5, FALSE)
        )
      )
    ),
  IF($C$4&lt;1825,
    IFERROR(
      VLOOKUP(DATE(YEAR('Calculation sheet'!$B34), MONTH('Calculation sheet'!$B34), 1), Rates!$A$2:$F$502, 6, FALSE),
      IFERROR(
        VLOOKUP(DATE(YEAR('Calculation sheet'!$B34), MONTH('Calculation sheet'!$B34)-1, 1), Rates!$A$2:$F$502, 6, FALSE),
        IFERROR(
          VLOOKUP(DATE(YEAR('Calculation sheet'!$B34), MONTH('Calculation sheet'!$B34)-2, 1), Rates!$A$2:$F$502, 6, FALSE),
          VLOOKUP(DATE(YEAR('Calculation sheet'!$B34), MONTH('Calculation sheet'!$B34)-3, 1), Rates!$A$2:$F$502, 6, FALSE)
        )
      )
    ),
    IFERROR(
      VLOOKUP(DATE(YEAR('Calculation sheet'!$B34), MONTH('Calculation sheet'!$B34), 1), Rates!$A$2:$G$502, 7, FALSE),
      IFERROR(
        VLOOKUP(DATE(YEAR('Calculation sheet'!$B34), MONTH('Calculation sheet'!$B34)-1, 1), Rates!$A$2:$G$502, 7, FALSE),
        IFERROR(
          VLOOKUP(DATE(YEAR('Calculation sheet'!$B34), MONTH('Calculation sheet'!$B34)-2, 1), Rates!$A$2:$G$502, 7, FALSE),
          VLOOKUP(DATE(YEAR('Calculation sheet'!$B34), MONTH('Calculation sheet'!$B34)-3, 1), Rates!$A$2:$G$502,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Rates!$A$2:$C$502, 3, FALSE),
  IFERROR(VLOOKUP(DATE(YEAR('Calculation sheet'!$B34), MONTH('Calculation sheet'!$B34)-1, 1), Rates!$A$2:$C$502, 3, FALSE),
  IFERROR(VLOOKUP(DATE(YEAR('Calculation sheet'!$B34), MONTH('Calculation sheet'!$B34)-2, 1), Rates!$A$2:$C$502, 3, FALSE),
  ""))),
IF(Input!$B$10=Input!$I$3,
  IFERROR(VLOOKUP(DATE(YEAR('Calculation sheet'!$B34), MONTH('Calculation sheet'!$B34), 1), Rates!$A$2:$D$502, 4, FALSE),
  IFERROR(VLOOKUP(DATE(YEAR('Calculation sheet'!$B34), MONTH('Calculation sheet'!$B34)-1, 1), Rates!$A$2:$D$502, 4, FALSE),
  IFERROR(VLOOKUP(DATE(YEAR('Calculation sheet'!$B34), MONTH('Calculation sheet'!$B34)-2, 1), Rates!$A$2:$D$502, 4, FALSE),
  ""))),
IF(Input!$B$10=Input!$I$4,
  IFERROR(VLOOKUP(DATE(YEAR('Calculation sheet'!$B34), MONTH('Calculation sheet'!$B34), 1), Rates!$A$2:$E$502, 5, FALSE),
  IFERROR(VLOOKUP(DATE(YEAR('Calculation sheet'!$B34), MONTH('Calculation sheet'!$B34)-1, 1), Rates!$A$2:$E$502, 5, FALSE),
  IFERROR(VLOOKUP(DATE(YEAR('Calculation sheet'!$B34), MONTH('Calculation sheet'!$B34)-2, 1), Rates!$A$2:$E$502, 5, FALSE),
  ""))),
IF(Input!$B$10=Input!$I$5,
  IFERROR(VLOOKUP(DATE(YEAR('Calculation sheet'!$B34), MONTH('Calculation sheet'!$B34), 1), Rates!$A$2:$F$502, 6, FALSE),
  IFERROR(VLOOKUP(DATE(YEAR('Calculation sheet'!$B34), MONTH('Calculation sheet'!$B34)-1, 1), Rates!$A$2:$F$502, 6, FALSE),
  IFERROR(VLOOKUP(DATE(YEAR('Calculation sheet'!$B34), MONTH('Calculation sheet'!$B34)-2, 1), Rates!$A$2:$F$502, 6, FALSE),
  ""))),
IF(Input!$B$10=Input!$I$6,
  IFERROR(VLOOKUP(DATE(YEAR('Calculation sheet'!$B34), MONTH('Calculation sheet'!$B34), 1), Rates!$A$2:$G$502, 7, FALSE),
  IFERROR(VLOOKUP(DATE(YEAR('Calculation sheet'!$B34), MONTH('Calculation sheet'!$B34)-1, 1), Rates!$A$2:$G$502, 7, FALSE),
  IFERROR(VLOOKUP(DATE(YEAR('Calculation sheet'!$B34), MONTH('Calculation sheet'!$B34)-2, 1), Rates!$A$2:$G$502,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Rates!$A$2:$B$502, 2, FALSE),
      IFERROR(
        VLOOKUP(DATE(YEAR('Calculation sheet'!$B35), MONTH('Calculation sheet'!$B35)-1, 1), Rates!$A$2:$B$502, 2, FALSE),
        IFERROR(
          VLOOKUP(DATE(YEAR('Calculation sheet'!$B35), MONTH('Calculation sheet'!$B35)-2, 1), Rates!$A$2:$B$502, 2, FALSE),
          VLOOKUP(DATE(YEAR('Calculation sheet'!$B35), MONTH('Calculation sheet'!$B35)-3, 1), Rates!$A$2:$B$502, 2, FALSE)
        )
      )
    ),
  IF($C$4&lt;730,
    IFERROR(
      VLOOKUP(DATE(YEAR('Calculation sheet'!$B35), MONTH('Calculation sheet'!$B35), 1), Rates!$A$2:$C$502, 3, FALSE),
      IFERROR(
        VLOOKUP(DATE(YEAR('Calculation sheet'!$B35), MONTH('Calculation sheet'!$B35)-1, 1), Rates!$A$2:$C$502, 3, FALSE),
        IFERROR(
          VLOOKUP(DATE(YEAR('Calculation sheet'!$B35), MONTH('Calculation sheet'!$B35)-2, 1), Rates!$A$2:$C$502, 3, FALSE),
          VLOOKUP(DATE(YEAR('Calculation sheet'!$B35), MONTH('Calculation sheet'!$B35)-3, 1), Rates!$A$2:$C$502, 3, FALSE)
        )
      )
    ),
  IF($C$4&lt;1095,
    IFERROR(
      VLOOKUP(DATE(YEAR('Calculation sheet'!$B35), MONTH('Calculation sheet'!$B35), 1), Rates!$A$2:$D$502, 4, FALSE),
      IFERROR(
        VLOOKUP(DATE(YEAR('Calculation sheet'!$B35), MONTH('Calculation sheet'!$B35)-1, 1), Rates!$A$2:$D$502, 4, FALSE),
        IFERROR(
          VLOOKUP(DATE(YEAR('Calculation sheet'!$B35), MONTH('Calculation sheet'!$B35)-2, 1), Rates!$A$2:$D$502, 4, FALSE),
          VLOOKUP(DATE(YEAR('Calculation sheet'!$B35), MONTH('Calculation sheet'!$B35)-3, 1), Rates!$A$2:$D$502, 4, FALSE)
        )
      )
    ),
  IF($C$4&lt;1460,
    IFERROR(
      VLOOKUP(DATE(YEAR('Calculation sheet'!$B35), MONTH('Calculation sheet'!$B35), 1), Rates!$A$2:$E$502, 5, FALSE),
      IFERROR(
        VLOOKUP(DATE(YEAR('Calculation sheet'!$B35), MONTH('Calculation sheet'!$B35)-1, 1), Rates!$A$2:$E$502, 5, FALSE),
        IFERROR(
          VLOOKUP(DATE(YEAR('Calculation sheet'!$B35), MONTH('Calculation sheet'!$B35)-2, 1), Rates!$A$2:$E$502, 5, FALSE),
          VLOOKUP(DATE(YEAR('Calculation sheet'!$B35), MONTH('Calculation sheet'!$B35)-3, 1), Rates!$A$2:$E$502, 5, FALSE)
        )
      )
    ),
  IF($C$4&lt;1825,
    IFERROR(
      VLOOKUP(DATE(YEAR('Calculation sheet'!$B35), MONTH('Calculation sheet'!$B35), 1), Rates!$A$2:$F$502, 6, FALSE),
      IFERROR(
        VLOOKUP(DATE(YEAR('Calculation sheet'!$B35), MONTH('Calculation sheet'!$B35)-1, 1), Rates!$A$2:$F$502, 6, FALSE),
        IFERROR(
          VLOOKUP(DATE(YEAR('Calculation sheet'!$B35), MONTH('Calculation sheet'!$B35)-2, 1), Rates!$A$2:$F$502, 6, FALSE),
          VLOOKUP(DATE(YEAR('Calculation sheet'!$B35), MONTH('Calculation sheet'!$B35)-3, 1), Rates!$A$2:$F$502, 6, FALSE)
        )
      )
    ),
    IFERROR(
      VLOOKUP(DATE(YEAR('Calculation sheet'!$B35), MONTH('Calculation sheet'!$B35), 1), Rates!$A$2:$G$502, 7, FALSE),
      IFERROR(
        VLOOKUP(DATE(YEAR('Calculation sheet'!$B35), MONTH('Calculation sheet'!$B35)-1, 1), Rates!$A$2:$G$502, 7, FALSE),
        IFERROR(
          VLOOKUP(DATE(YEAR('Calculation sheet'!$B35), MONTH('Calculation sheet'!$B35)-2, 1), Rates!$A$2:$G$502, 7, FALSE),
          VLOOKUP(DATE(YEAR('Calculation sheet'!$B35), MONTH('Calculation sheet'!$B35)-3, 1), Rates!$A$2:$G$502,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Rates!$A$2:$C$502, 3, FALSE),
  IFERROR(VLOOKUP(DATE(YEAR('Calculation sheet'!$B35), MONTH('Calculation sheet'!$B35)-1, 1), Rates!$A$2:$C$502, 3, FALSE),
  IFERROR(VLOOKUP(DATE(YEAR('Calculation sheet'!$B35), MONTH('Calculation sheet'!$B35)-2, 1), Rates!$A$2:$C$502, 3, FALSE),
  ""))),
IF(Input!$B$10=Input!$I$3,
  IFERROR(VLOOKUP(DATE(YEAR('Calculation sheet'!$B35), MONTH('Calculation sheet'!$B35), 1), Rates!$A$2:$D$502, 4, FALSE),
  IFERROR(VLOOKUP(DATE(YEAR('Calculation sheet'!$B35), MONTH('Calculation sheet'!$B35)-1, 1), Rates!$A$2:$D$502, 4, FALSE),
  IFERROR(VLOOKUP(DATE(YEAR('Calculation sheet'!$B35), MONTH('Calculation sheet'!$B35)-2, 1), Rates!$A$2:$D$502, 4, FALSE),
  ""))),
IF(Input!$B$10=Input!$I$4,
  IFERROR(VLOOKUP(DATE(YEAR('Calculation sheet'!$B35), MONTH('Calculation sheet'!$B35), 1), Rates!$A$2:$E$502, 5, FALSE),
  IFERROR(VLOOKUP(DATE(YEAR('Calculation sheet'!$B35), MONTH('Calculation sheet'!$B35)-1, 1), Rates!$A$2:$E$502, 5, FALSE),
  IFERROR(VLOOKUP(DATE(YEAR('Calculation sheet'!$B35), MONTH('Calculation sheet'!$B35)-2, 1), Rates!$A$2:$E$502, 5, FALSE),
  ""))),
IF(Input!$B$10=Input!$I$5,
  IFERROR(VLOOKUP(DATE(YEAR('Calculation sheet'!$B35), MONTH('Calculation sheet'!$B35), 1), Rates!$A$2:$F$502, 6, FALSE),
  IFERROR(VLOOKUP(DATE(YEAR('Calculation sheet'!$B35), MONTH('Calculation sheet'!$B35)-1, 1), Rates!$A$2:$F$502, 6, FALSE),
  IFERROR(VLOOKUP(DATE(YEAR('Calculation sheet'!$B35), MONTH('Calculation sheet'!$B35)-2, 1), Rates!$A$2:$F$502, 6, FALSE),
  ""))),
IF(Input!$B$10=Input!$I$6,
  IFERROR(VLOOKUP(DATE(YEAR('Calculation sheet'!$B35), MONTH('Calculation sheet'!$B35), 1), Rates!$A$2:$G$502, 7, FALSE),
  IFERROR(VLOOKUP(DATE(YEAR('Calculation sheet'!$B35), MONTH('Calculation sheet'!$B35)-1, 1), Rates!$A$2:$G$502, 7, FALSE),
  IFERROR(VLOOKUP(DATE(YEAR('Calculation sheet'!$B35), MONTH('Calculation sheet'!$B35)-2, 1), Rates!$A$2:$G$502,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Rates!$A$2:$B$502, 2, FALSE),
      IFERROR(
        VLOOKUP(DATE(YEAR('Calculation sheet'!$B36), MONTH('Calculation sheet'!$B36)-1, 1), Rates!$A$2:$B$502, 2, FALSE),
        IFERROR(
          VLOOKUP(DATE(YEAR('Calculation sheet'!$B36), MONTH('Calculation sheet'!$B36)-2, 1), Rates!$A$2:$B$502, 2, FALSE),
          VLOOKUP(DATE(YEAR('Calculation sheet'!$B36), MONTH('Calculation sheet'!$B36)-3, 1), Rates!$A$2:$B$502, 2, FALSE)
        )
      )
    ),
  IF($C$4&lt;730,
    IFERROR(
      VLOOKUP(DATE(YEAR('Calculation sheet'!$B36), MONTH('Calculation sheet'!$B36), 1), Rates!$A$2:$C$502, 3, FALSE),
      IFERROR(
        VLOOKUP(DATE(YEAR('Calculation sheet'!$B36), MONTH('Calculation sheet'!$B36)-1, 1), Rates!$A$2:$C$502, 3, FALSE),
        IFERROR(
          VLOOKUP(DATE(YEAR('Calculation sheet'!$B36), MONTH('Calculation sheet'!$B36)-2, 1), Rates!$A$2:$C$502, 3, FALSE),
          VLOOKUP(DATE(YEAR('Calculation sheet'!$B36), MONTH('Calculation sheet'!$B36)-3, 1), Rates!$A$2:$C$502, 3, FALSE)
        )
      )
    ),
  IF($C$4&lt;1095,
    IFERROR(
      VLOOKUP(DATE(YEAR('Calculation sheet'!$B36), MONTH('Calculation sheet'!$B36), 1), Rates!$A$2:$D$502, 4, FALSE),
      IFERROR(
        VLOOKUP(DATE(YEAR('Calculation sheet'!$B36), MONTH('Calculation sheet'!$B36)-1, 1), Rates!$A$2:$D$502, 4, FALSE),
        IFERROR(
          VLOOKUP(DATE(YEAR('Calculation sheet'!$B36), MONTH('Calculation sheet'!$B36)-2, 1), Rates!$A$2:$D$502, 4, FALSE),
          VLOOKUP(DATE(YEAR('Calculation sheet'!$B36), MONTH('Calculation sheet'!$B36)-3, 1), Rates!$A$2:$D$502, 4, FALSE)
        )
      )
    ),
  IF($C$4&lt;1460,
    IFERROR(
      VLOOKUP(DATE(YEAR('Calculation sheet'!$B36), MONTH('Calculation sheet'!$B36), 1), Rates!$A$2:$E$502, 5, FALSE),
      IFERROR(
        VLOOKUP(DATE(YEAR('Calculation sheet'!$B36), MONTH('Calculation sheet'!$B36)-1, 1), Rates!$A$2:$E$502, 5, FALSE),
        IFERROR(
          VLOOKUP(DATE(YEAR('Calculation sheet'!$B36), MONTH('Calculation sheet'!$B36)-2, 1), Rates!$A$2:$E$502, 5, FALSE),
          VLOOKUP(DATE(YEAR('Calculation sheet'!$B36), MONTH('Calculation sheet'!$B36)-3, 1), Rates!$A$2:$E$502, 5, FALSE)
        )
      )
    ),
  IF($C$4&lt;1825,
    IFERROR(
      VLOOKUP(DATE(YEAR('Calculation sheet'!$B36), MONTH('Calculation sheet'!$B36), 1), Rates!$A$2:$F$502, 6, FALSE),
      IFERROR(
        VLOOKUP(DATE(YEAR('Calculation sheet'!$B36), MONTH('Calculation sheet'!$B36)-1, 1), Rates!$A$2:$F$502, 6, FALSE),
        IFERROR(
          VLOOKUP(DATE(YEAR('Calculation sheet'!$B36), MONTH('Calculation sheet'!$B36)-2, 1), Rates!$A$2:$F$502, 6, FALSE),
          VLOOKUP(DATE(YEAR('Calculation sheet'!$B36), MONTH('Calculation sheet'!$B36)-3, 1), Rates!$A$2:$F$502, 6, FALSE)
        )
      )
    ),
    IFERROR(
      VLOOKUP(DATE(YEAR('Calculation sheet'!$B36), MONTH('Calculation sheet'!$B36), 1), Rates!$A$2:$G$502, 7, FALSE),
      IFERROR(
        VLOOKUP(DATE(YEAR('Calculation sheet'!$B36), MONTH('Calculation sheet'!$B36)-1, 1), Rates!$A$2:$G$502, 7, FALSE),
        IFERROR(
          VLOOKUP(DATE(YEAR('Calculation sheet'!$B36), MONTH('Calculation sheet'!$B36)-2, 1), Rates!$A$2:$G$502, 7, FALSE),
          VLOOKUP(DATE(YEAR('Calculation sheet'!$B36), MONTH('Calculation sheet'!$B36)-3, 1), Rates!$A$2:$G$502,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Rates!$A$2:$C$502, 3, FALSE),
  IFERROR(VLOOKUP(DATE(YEAR('Calculation sheet'!$B36), MONTH('Calculation sheet'!$B36)-1, 1), Rates!$A$2:$C$502, 3, FALSE),
  IFERROR(VLOOKUP(DATE(YEAR('Calculation sheet'!$B36), MONTH('Calculation sheet'!$B36)-2, 1), Rates!$A$2:$C$502, 3, FALSE),
  ""))),
IF(Input!$B$10=Input!$I$3,
  IFERROR(VLOOKUP(DATE(YEAR('Calculation sheet'!$B36), MONTH('Calculation sheet'!$B36), 1), Rates!$A$2:$D$502, 4, FALSE),
  IFERROR(VLOOKUP(DATE(YEAR('Calculation sheet'!$B36), MONTH('Calculation sheet'!$B36)-1, 1), Rates!$A$2:$D$502, 4, FALSE),
  IFERROR(VLOOKUP(DATE(YEAR('Calculation sheet'!$B36), MONTH('Calculation sheet'!$B36)-2, 1), Rates!$A$2:$D$502, 4, FALSE),
  ""))),
IF(Input!$B$10=Input!$I$4,
  IFERROR(VLOOKUP(DATE(YEAR('Calculation sheet'!$B36), MONTH('Calculation sheet'!$B36), 1), Rates!$A$2:$E$502, 5, FALSE),
  IFERROR(VLOOKUP(DATE(YEAR('Calculation sheet'!$B36), MONTH('Calculation sheet'!$B36)-1, 1), Rates!$A$2:$E$502, 5, FALSE),
  IFERROR(VLOOKUP(DATE(YEAR('Calculation sheet'!$B36), MONTH('Calculation sheet'!$B36)-2, 1), Rates!$A$2:$E$502, 5, FALSE),
  ""))),
IF(Input!$B$10=Input!$I$5,
  IFERROR(VLOOKUP(DATE(YEAR('Calculation sheet'!$B36), MONTH('Calculation sheet'!$B36), 1), Rates!$A$2:$F$502, 6, FALSE),
  IFERROR(VLOOKUP(DATE(YEAR('Calculation sheet'!$B36), MONTH('Calculation sheet'!$B36)-1, 1), Rates!$A$2:$F$502, 6, FALSE),
  IFERROR(VLOOKUP(DATE(YEAR('Calculation sheet'!$B36), MONTH('Calculation sheet'!$B36)-2, 1), Rates!$A$2:$F$502, 6, FALSE),
  ""))),
IF(Input!$B$10=Input!$I$6,
  IFERROR(VLOOKUP(DATE(YEAR('Calculation sheet'!$B36), MONTH('Calculation sheet'!$B36), 1), Rates!$A$2:$G$502, 7, FALSE),
  IFERROR(VLOOKUP(DATE(YEAR('Calculation sheet'!$B36), MONTH('Calculation sheet'!$B36)-1, 1), Rates!$A$2:$G$502, 7, FALSE),
  IFERROR(VLOOKUP(DATE(YEAR('Calculation sheet'!$B36), MONTH('Calculation sheet'!$B36)-2, 1), Rates!$A$2:$G$502,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Rates!$A$2:$B$502, 2, FALSE),
      IFERROR(
        VLOOKUP(DATE(YEAR('Calculation sheet'!$B37), MONTH('Calculation sheet'!$B37)-1, 1), Rates!$A$2:$B$502, 2, FALSE),
        IFERROR(
          VLOOKUP(DATE(YEAR('Calculation sheet'!$B37), MONTH('Calculation sheet'!$B37)-2, 1), Rates!$A$2:$B$502, 2, FALSE),
          VLOOKUP(DATE(YEAR('Calculation sheet'!$B37), MONTH('Calculation sheet'!$B37)-3, 1), Rates!$A$2:$B$502, 2, FALSE)
        )
      )
    ),
  IF($C$4&lt;730,
    IFERROR(
      VLOOKUP(DATE(YEAR('Calculation sheet'!$B37), MONTH('Calculation sheet'!$B37), 1), Rates!$A$2:$C$502, 3, FALSE),
      IFERROR(
        VLOOKUP(DATE(YEAR('Calculation sheet'!$B37), MONTH('Calculation sheet'!$B37)-1, 1), Rates!$A$2:$C$502, 3, FALSE),
        IFERROR(
          VLOOKUP(DATE(YEAR('Calculation sheet'!$B37), MONTH('Calculation sheet'!$B37)-2, 1), Rates!$A$2:$C$502, 3, FALSE),
          VLOOKUP(DATE(YEAR('Calculation sheet'!$B37), MONTH('Calculation sheet'!$B37)-3, 1), Rates!$A$2:$C$502, 3, FALSE)
        )
      )
    ),
  IF($C$4&lt;1095,
    IFERROR(
      VLOOKUP(DATE(YEAR('Calculation sheet'!$B37), MONTH('Calculation sheet'!$B37), 1), Rates!$A$2:$D$502, 4, FALSE),
      IFERROR(
        VLOOKUP(DATE(YEAR('Calculation sheet'!$B37), MONTH('Calculation sheet'!$B37)-1, 1), Rates!$A$2:$D$502, 4, FALSE),
        IFERROR(
          VLOOKUP(DATE(YEAR('Calculation sheet'!$B37), MONTH('Calculation sheet'!$B37)-2, 1), Rates!$A$2:$D$502, 4, FALSE),
          VLOOKUP(DATE(YEAR('Calculation sheet'!$B37), MONTH('Calculation sheet'!$B37)-3, 1), Rates!$A$2:$D$502, 4, FALSE)
        )
      )
    ),
  IF($C$4&lt;1460,
    IFERROR(
      VLOOKUP(DATE(YEAR('Calculation sheet'!$B37), MONTH('Calculation sheet'!$B37), 1), Rates!$A$2:$E$502, 5, FALSE),
      IFERROR(
        VLOOKUP(DATE(YEAR('Calculation sheet'!$B37), MONTH('Calculation sheet'!$B37)-1, 1), Rates!$A$2:$E$502, 5, FALSE),
        IFERROR(
          VLOOKUP(DATE(YEAR('Calculation sheet'!$B37), MONTH('Calculation sheet'!$B37)-2, 1), Rates!$A$2:$E$502, 5, FALSE),
          VLOOKUP(DATE(YEAR('Calculation sheet'!$B37), MONTH('Calculation sheet'!$B37)-3, 1), Rates!$A$2:$E$502, 5, FALSE)
        )
      )
    ),
  IF($C$4&lt;1825,
    IFERROR(
      VLOOKUP(DATE(YEAR('Calculation sheet'!$B37), MONTH('Calculation sheet'!$B37), 1), Rates!$A$2:$F$502, 6, FALSE),
      IFERROR(
        VLOOKUP(DATE(YEAR('Calculation sheet'!$B37), MONTH('Calculation sheet'!$B37)-1, 1), Rates!$A$2:$F$502, 6, FALSE),
        IFERROR(
          VLOOKUP(DATE(YEAR('Calculation sheet'!$B37), MONTH('Calculation sheet'!$B37)-2, 1), Rates!$A$2:$F$502, 6, FALSE),
          VLOOKUP(DATE(YEAR('Calculation sheet'!$B37), MONTH('Calculation sheet'!$B37)-3, 1), Rates!$A$2:$F$502, 6, FALSE)
        )
      )
    ),
    IFERROR(
      VLOOKUP(DATE(YEAR('Calculation sheet'!$B37), MONTH('Calculation sheet'!$B37), 1), Rates!$A$2:$G$502, 7, FALSE),
      IFERROR(
        VLOOKUP(DATE(YEAR('Calculation sheet'!$B37), MONTH('Calculation sheet'!$B37)-1, 1), Rates!$A$2:$G$502, 7, FALSE),
        IFERROR(
          VLOOKUP(DATE(YEAR('Calculation sheet'!$B37), MONTH('Calculation sheet'!$B37)-2, 1), Rates!$A$2:$G$502, 7, FALSE),
          VLOOKUP(DATE(YEAR('Calculation sheet'!$B37), MONTH('Calculation sheet'!$B37)-3, 1), Rates!$A$2:$G$502,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Rates!$A$2:$C$502, 3, FALSE),
  IFERROR(VLOOKUP(DATE(YEAR('Calculation sheet'!$B37), MONTH('Calculation sheet'!$B37)-1, 1), Rates!$A$2:$C$502, 3, FALSE),
  IFERROR(VLOOKUP(DATE(YEAR('Calculation sheet'!$B37), MONTH('Calculation sheet'!$B37)-2, 1), Rates!$A$2:$C$502, 3, FALSE),
  ""))),
IF(Input!$B$10=Input!$I$3,
  IFERROR(VLOOKUP(DATE(YEAR('Calculation sheet'!$B37), MONTH('Calculation sheet'!$B37), 1), Rates!$A$2:$D$502, 4, FALSE),
  IFERROR(VLOOKUP(DATE(YEAR('Calculation sheet'!$B37), MONTH('Calculation sheet'!$B37)-1, 1), Rates!$A$2:$D$502, 4, FALSE),
  IFERROR(VLOOKUP(DATE(YEAR('Calculation sheet'!$B37), MONTH('Calculation sheet'!$B37)-2, 1), Rates!$A$2:$D$502, 4, FALSE),
  ""))),
IF(Input!$B$10=Input!$I$4,
  IFERROR(VLOOKUP(DATE(YEAR('Calculation sheet'!$B37), MONTH('Calculation sheet'!$B37), 1), Rates!$A$2:$E$502, 5, FALSE),
  IFERROR(VLOOKUP(DATE(YEAR('Calculation sheet'!$B37), MONTH('Calculation sheet'!$B37)-1, 1), Rates!$A$2:$E$502, 5, FALSE),
  IFERROR(VLOOKUP(DATE(YEAR('Calculation sheet'!$B37), MONTH('Calculation sheet'!$B37)-2, 1), Rates!$A$2:$E$502, 5, FALSE),
  ""))),
IF(Input!$B$10=Input!$I$5,
  IFERROR(VLOOKUP(DATE(YEAR('Calculation sheet'!$B37), MONTH('Calculation sheet'!$B37), 1), Rates!$A$2:$F$502, 6, FALSE),
  IFERROR(VLOOKUP(DATE(YEAR('Calculation sheet'!$B37), MONTH('Calculation sheet'!$B37)-1, 1), Rates!$A$2:$F$502, 6, FALSE),
  IFERROR(VLOOKUP(DATE(YEAR('Calculation sheet'!$B37), MONTH('Calculation sheet'!$B37)-2, 1), Rates!$A$2:$F$502, 6, FALSE),
  ""))),
IF(Input!$B$10=Input!$I$6,
  IFERROR(VLOOKUP(DATE(YEAR('Calculation sheet'!$B37), MONTH('Calculation sheet'!$B37), 1), Rates!$A$2:$G$502, 7, FALSE),
  IFERROR(VLOOKUP(DATE(YEAR('Calculation sheet'!$B37), MONTH('Calculation sheet'!$B37)-1, 1), Rates!$A$2:$G$502, 7, FALSE),
  IFERROR(VLOOKUP(DATE(YEAR('Calculation sheet'!$B37), MONTH('Calculation sheet'!$B37)-2, 1), Rates!$A$2:$G$502,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Rates!$A$2:$B$502, 2, FALSE),
      IFERROR(
        VLOOKUP(DATE(YEAR('Calculation sheet'!$B38), MONTH('Calculation sheet'!$B38)-1, 1), Rates!$A$2:$B$502, 2, FALSE),
        IFERROR(
          VLOOKUP(DATE(YEAR('Calculation sheet'!$B38), MONTH('Calculation sheet'!$B38)-2, 1), Rates!$A$2:$B$502, 2, FALSE),
          VLOOKUP(DATE(YEAR('Calculation sheet'!$B38), MONTH('Calculation sheet'!$B38)-3, 1), Rates!$A$2:$B$502, 2, FALSE)
        )
      )
    ),
  IF($C$4&lt;730,
    IFERROR(
      VLOOKUP(DATE(YEAR('Calculation sheet'!$B38), MONTH('Calculation sheet'!$B38), 1), Rates!$A$2:$C$502, 3, FALSE),
      IFERROR(
        VLOOKUP(DATE(YEAR('Calculation sheet'!$B38), MONTH('Calculation sheet'!$B38)-1, 1), Rates!$A$2:$C$502, 3, FALSE),
        IFERROR(
          VLOOKUP(DATE(YEAR('Calculation sheet'!$B38), MONTH('Calculation sheet'!$B38)-2, 1), Rates!$A$2:$C$502, 3, FALSE),
          VLOOKUP(DATE(YEAR('Calculation sheet'!$B38), MONTH('Calculation sheet'!$B38)-3, 1), Rates!$A$2:$C$502, 3, FALSE)
        )
      )
    ),
  IF($C$4&lt;1095,
    IFERROR(
      VLOOKUP(DATE(YEAR('Calculation sheet'!$B38), MONTH('Calculation sheet'!$B38), 1), Rates!$A$2:$D$502, 4, FALSE),
      IFERROR(
        VLOOKUP(DATE(YEAR('Calculation sheet'!$B38), MONTH('Calculation sheet'!$B38)-1, 1), Rates!$A$2:$D$502, 4, FALSE),
        IFERROR(
          VLOOKUP(DATE(YEAR('Calculation sheet'!$B38), MONTH('Calculation sheet'!$B38)-2, 1), Rates!$A$2:$D$502, 4, FALSE),
          VLOOKUP(DATE(YEAR('Calculation sheet'!$B38), MONTH('Calculation sheet'!$B38)-3, 1), Rates!$A$2:$D$502, 4, FALSE)
        )
      )
    ),
  IF($C$4&lt;1460,
    IFERROR(
      VLOOKUP(DATE(YEAR('Calculation sheet'!$B38), MONTH('Calculation sheet'!$B38), 1), Rates!$A$2:$E$502, 5, FALSE),
      IFERROR(
        VLOOKUP(DATE(YEAR('Calculation sheet'!$B38), MONTH('Calculation sheet'!$B38)-1, 1), Rates!$A$2:$E$502, 5, FALSE),
        IFERROR(
          VLOOKUP(DATE(YEAR('Calculation sheet'!$B38), MONTH('Calculation sheet'!$B38)-2, 1), Rates!$A$2:$E$502, 5, FALSE),
          VLOOKUP(DATE(YEAR('Calculation sheet'!$B38), MONTH('Calculation sheet'!$B38)-3, 1), Rates!$A$2:$E$502, 5, FALSE)
        )
      )
    ),
  IF($C$4&lt;1825,
    IFERROR(
      VLOOKUP(DATE(YEAR('Calculation sheet'!$B38), MONTH('Calculation sheet'!$B38), 1), Rates!$A$2:$F$502, 6, FALSE),
      IFERROR(
        VLOOKUP(DATE(YEAR('Calculation sheet'!$B38), MONTH('Calculation sheet'!$B38)-1, 1), Rates!$A$2:$F$502, 6, FALSE),
        IFERROR(
          VLOOKUP(DATE(YEAR('Calculation sheet'!$B38), MONTH('Calculation sheet'!$B38)-2, 1), Rates!$A$2:$F$502, 6, FALSE),
          VLOOKUP(DATE(YEAR('Calculation sheet'!$B38), MONTH('Calculation sheet'!$B38)-3, 1), Rates!$A$2:$F$502, 6, FALSE)
        )
      )
    ),
    IFERROR(
      VLOOKUP(DATE(YEAR('Calculation sheet'!$B38), MONTH('Calculation sheet'!$B38), 1), Rates!$A$2:$G$502, 7, FALSE),
      IFERROR(
        VLOOKUP(DATE(YEAR('Calculation sheet'!$B38), MONTH('Calculation sheet'!$B38)-1, 1), Rates!$A$2:$G$502, 7, FALSE),
        IFERROR(
          VLOOKUP(DATE(YEAR('Calculation sheet'!$B38), MONTH('Calculation sheet'!$B38)-2, 1), Rates!$A$2:$G$502, 7, FALSE),
          VLOOKUP(DATE(YEAR('Calculation sheet'!$B38), MONTH('Calculation sheet'!$B38)-3, 1), Rates!$A$2:$G$502,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Rates!$A$2:$C$502, 3, FALSE),
  IFERROR(VLOOKUP(DATE(YEAR('Calculation sheet'!$B38), MONTH('Calculation sheet'!$B38)-1, 1), Rates!$A$2:$C$502, 3, FALSE),
  IFERROR(VLOOKUP(DATE(YEAR('Calculation sheet'!$B38), MONTH('Calculation sheet'!$B38)-2, 1), Rates!$A$2:$C$502, 3, FALSE),
  ""))),
IF(Input!$B$10=Input!$I$3,
  IFERROR(VLOOKUP(DATE(YEAR('Calculation sheet'!$B38), MONTH('Calculation sheet'!$B38), 1), Rates!$A$2:$D$502, 4, FALSE),
  IFERROR(VLOOKUP(DATE(YEAR('Calculation sheet'!$B38), MONTH('Calculation sheet'!$B38)-1, 1), Rates!$A$2:$D$502, 4, FALSE),
  IFERROR(VLOOKUP(DATE(YEAR('Calculation sheet'!$B38), MONTH('Calculation sheet'!$B38)-2, 1), Rates!$A$2:$D$502, 4, FALSE),
  ""))),
IF(Input!$B$10=Input!$I$4,
  IFERROR(VLOOKUP(DATE(YEAR('Calculation sheet'!$B38), MONTH('Calculation sheet'!$B38), 1), Rates!$A$2:$E$502, 5, FALSE),
  IFERROR(VLOOKUP(DATE(YEAR('Calculation sheet'!$B38), MONTH('Calculation sheet'!$B38)-1, 1), Rates!$A$2:$E$502, 5, FALSE),
  IFERROR(VLOOKUP(DATE(YEAR('Calculation sheet'!$B38), MONTH('Calculation sheet'!$B38)-2, 1), Rates!$A$2:$E$502, 5, FALSE),
  ""))),
IF(Input!$B$10=Input!$I$5,
  IFERROR(VLOOKUP(DATE(YEAR('Calculation sheet'!$B38), MONTH('Calculation sheet'!$B38), 1), Rates!$A$2:$F$502, 6, FALSE),
  IFERROR(VLOOKUP(DATE(YEAR('Calculation sheet'!$B38), MONTH('Calculation sheet'!$B38)-1, 1), Rates!$A$2:$F$502, 6, FALSE),
  IFERROR(VLOOKUP(DATE(YEAR('Calculation sheet'!$B38), MONTH('Calculation sheet'!$B38)-2, 1), Rates!$A$2:$F$502, 6, FALSE),
  ""))),
IF(Input!$B$10=Input!$I$6,
  IFERROR(VLOOKUP(DATE(YEAR('Calculation sheet'!$B38), MONTH('Calculation sheet'!$B38), 1), Rates!$A$2:$G$502, 7, FALSE),
  IFERROR(VLOOKUP(DATE(YEAR('Calculation sheet'!$B38), MONTH('Calculation sheet'!$B38)-1, 1), Rates!$A$2:$G$502, 7, FALSE),
  IFERROR(VLOOKUP(DATE(YEAR('Calculation sheet'!$B38), MONTH('Calculation sheet'!$B38)-2, 1), Rates!$A$2:$G$502,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Rates!$A$2:$B$502, 2, FALSE),
      IFERROR(
        VLOOKUP(DATE(YEAR('Calculation sheet'!$B39), MONTH('Calculation sheet'!$B39)-1, 1), Rates!$A$2:$B$502, 2, FALSE),
        IFERROR(
          VLOOKUP(DATE(YEAR('Calculation sheet'!$B39), MONTH('Calculation sheet'!$B39)-2, 1), Rates!$A$2:$B$502, 2, FALSE),
          VLOOKUP(DATE(YEAR('Calculation sheet'!$B39), MONTH('Calculation sheet'!$B39)-3, 1), Rates!$A$2:$B$502, 2, FALSE)
        )
      )
    ),
  IF($C$4&lt;730,
    IFERROR(
      VLOOKUP(DATE(YEAR('Calculation sheet'!$B39), MONTH('Calculation sheet'!$B39), 1), Rates!$A$2:$C$502, 3, FALSE),
      IFERROR(
        VLOOKUP(DATE(YEAR('Calculation sheet'!$B39), MONTH('Calculation sheet'!$B39)-1, 1), Rates!$A$2:$C$502, 3, FALSE),
        IFERROR(
          VLOOKUP(DATE(YEAR('Calculation sheet'!$B39), MONTH('Calculation sheet'!$B39)-2, 1), Rates!$A$2:$C$502, 3, FALSE),
          VLOOKUP(DATE(YEAR('Calculation sheet'!$B39), MONTH('Calculation sheet'!$B39)-3, 1), Rates!$A$2:$C$502, 3, FALSE)
        )
      )
    ),
  IF($C$4&lt;1095,
    IFERROR(
      VLOOKUP(DATE(YEAR('Calculation sheet'!$B39), MONTH('Calculation sheet'!$B39), 1), Rates!$A$2:$D$502, 4, FALSE),
      IFERROR(
        VLOOKUP(DATE(YEAR('Calculation sheet'!$B39), MONTH('Calculation sheet'!$B39)-1, 1), Rates!$A$2:$D$502, 4, FALSE),
        IFERROR(
          VLOOKUP(DATE(YEAR('Calculation sheet'!$B39), MONTH('Calculation sheet'!$B39)-2, 1), Rates!$A$2:$D$502, 4, FALSE),
          VLOOKUP(DATE(YEAR('Calculation sheet'!$B39), MONTH('Calculation sheet'!$B39)-3, 1), Rates!$A$2:$D$502, 4, FALSE)
        )
      )
    ),
  IF($C$4&lt;1460,
    IFERROR(
      VLOOKUP(DATE(YEAR('Calculation sheet'!$B39), MONTH('Calculation sheet'!$B39), 1), Rates!$A$2:$E$502, 5, FALSE),
      IFERROR(
        VLOOKUP(DATE(YEAR('Calculation sheet'!$B39), MONTH('Calculation sheet'!$B39)-1, 1), Rates!$A$2:$E$502, 5, FALSE),
        IFERROR(
          VLOOKUP(DATE(YEAR('Calculation sheet'!$B39), MONTH('Calculation sheet'!$B39)-2, 1), Rates!$A$2:$E$502, 5, FALSE),
          VLOOKUP(DATE(YEAR('Calculation sheet'!$B39), MONTH('Calculation sheet'!$B39)-3, 1), Rates!$A$2:$E$502, 5, FALSE)
        )
      )
    ),
  IF($C$4&lt;1825,
    IFERROR(
      VLOOKUP(DATE(YEAR('Calculation sheet'!$B39), MONTH('Calculation sheet'!$B39), 1), Rates!$A$2:$F$502, 6, FALSE),
      IFERROR(
        VLOOKUP(DATE(YEAR('Calculation sheet'!$B39), MONTH('Calculation sheet'!$B39)-1, 1), Rates!$A$2:$F$502, 6, FALSE),
        IFERROR(
          VLOOKUP(DATE(YEAR('Calculation sheet'!$B39), MONTH('Calculation sheet'!$B39)-2, 1), Rates!$A$2:$F$502, 6, FALSE),
          VLOOKUP(DATE(YEAR('Calculation sheet'!$B39), MONTH('Calculation sheet'!$B39)-3, 1), Rates!$A$2:$F$502, 6, FALSE)
        )
      )
    ),
    IFERROR(
      VLOOKUP(DATE(YEAR('Calculation sheet'!$B39), MONTH('Calculation sheet'!$B39), 1), Rates!$A$2:$G$502, 7, FALSE),
      IFERROR(
        VLOOKUP(DATE(YEAR('Calculation sheet'!$B39), MONTH('Calculation sheet'!$B39)-1, 1), Rates!$A$2:$G$502, 7, FALSE),
        IFERROR(
          VLOOKUP(DATE(YEAR('Calculation sheet'!$B39), MONTH('Calculation sheet'!$B39)-2, 1), Rates!$A$2:$G$502, 7, FALSE),
          VLOOKUP(DATE(YEAR('Calculation sheet'!$B39), MONTH('Calculation sheet'!$B39)-3, 1), Rates!$A$2:$G$502,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Rates!$A$2:$C$502, 3, FALSE),
  IFERROR(VLOOKUP(DATE(YEAR('Calculation sheet'!$B39), MONTH('Calculation sheet'!$B39)-1, 1), Rates!$A$2:$C$502, 3, FALSE),
  IFERROR(VLOOKUP(DATE(YEAR('Calculation sheet'!$B39), MONTH('Calculation sheet'!$B39)-2, 1), Rates!$A$2:$C$502, 3, FALSE),
  ""))),
IF(Input!$B$10=Input!$I$3,
  IFERROR(VLOOKUP(DATE(YEAR('Calculation sheet'!$B39), MONTH('Calculation sheet'!$B39), 1), Rates!$A$2:$D$502, 4, FALSE),
  IFERROR(VLOOKUP(DATE(YEAR('Calculation sheet'!$B39), MONTH('Calculation sheet'!$B39)-1, 1), Rates!$A$2:$D$502, 4, FALSE),
  IFERROR(VLOOKUP(DATE(YEAR('Calculation sheet'!$B39), MONTH('Calculation sheet'!$B39)-2, 1), Rates!$A$2:$D$502, 4, FALSE),
  ""))),
IF(Input!$B$10=Input!$I$4,
  IFERROR(VLOOKUP(DATE(YEAR('Calculation sheet'!$B39), MONTH('Calculation sheet'!$B39), 1), Rates!$A$2:$E$502, 5, FALSE),
  IFERROR(VLOOKUP(DATE(YEAR('Calculation sheet'!$B39), MONTH('Calculation sheet'!$B39)-1, 1), Rates!$A$2:$E$502, 5, FALSE),
  IFERROR(VLOOKUP(DATE(YEAR('Calculation sheet'!$B39), MONTH('Calculation sheet'!$B39)-2, 1), Rates!$A$2:$E$502, 5, FALSE),
  ""))),
IF(Input!$B$10=Input!$I$5,
  IFERROR(VLOOKUP(DATE(YEAR('Calculation sheet'!$B39), MONTH('Calculation sheet'!$B39), 1), Rates!$A$2:$F$502, 6, FALSE),
  IFERROR(VLOOKUP(DATE(YEAR('Calculation sheet'!$B39), MONTH('Calculation sheet'!$B39)-1, 1), Rates!$A$2:$F$502, 6, FALSE),
  IFERROR(VLOOKUP(DATE(YEAR('Calculation sheet'!$B39), MONTH('Calculation sheet'!$B39)-2, 1), Rates!$A$2:$F$502, 6, FALSE),
  ""))),
IF(Input!$B$10=Input!$I$6,
  IFERROR(VLOOKUP(DATE(YEAR('Calculation sheet'!$B39), MONTH('Calculation sheet'!$B39), 1), Rates!$A$2:$G$502, 7, FALSE),
  IFERROR(VLOOKUP(DATE(YEAR('Calculation sheet'!$B39), MONTH('Calculation sheet'!$B39)-1, 1), Rates!$A$2:$G$502, 7, FALSE),
  IFERROR(VLOOKUP(DATE(YEAR('Calculation sheet'!$B39), MONTH('Calculation sheet'!$B39)-2, 1), Rates!$A$2:$G$502,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Rates!$A$2:$B$502, 2, FALSE),
      IFERROR(
        VLOOKUP(DATE(YEAR('Calculation sheet'!$B40), MONTH('Calculation sheet'!$B40)-1, 1), Rates!$A$2:$B$502, 2, FALSE),
        IFERROR(
          VLOOKUP(DATE(YEAR('Calculation sheet'!$B40), MONTH('Calculation sheet'!$B40)-2, 1), Rates!$A$2:$B$502, 2, FALSE),
          VLOOKUP(DATE(YEAR('Calculation sheet'!$B40), MONTH('Calculation sheet'!$B40)-3, 1), Rates!$A$2:$B$502, 2, FALSE)
        )
      )
    ),
  IF($C$4&lt;730,
    IFERROR(
      VLOOKUP(DATE(YEAR('Calculation sheet'!$B40), MONTH('Calculation sheet'!$B40), 1), Rates!$A$2:$C$502, 3, FALSE),
      IFERROR(
        VLOOKUP(DATE(YEAR('Calculation sheet'!$B40), MONTH('Calculation sheet'!$B40)-1, 1), Rates!$A$2:$C$502, 3, FALSE),
        IFERROR(
          VLOOKUP(DATE(YEAR('Calculation sheet'!$B40), MONTH('Calculation sheet'!$B40)-2, 1), Rates!$A$2:$C$502, 3, FALSE),
          VLOOKUP(DATE(YEAR('Calculation sheet'!$B40), MONTH('Calculation sheet'!$B40)-3, 1), Rates!$A$2:$C$502, 3, FALSE)
        )
      )
    ),
  IF($C$4&lt;1095,
    IFERROR(
      VLOOKUP(DATE(YEAR('Calculation sheet'!$B40), MONTH('Calculation sheet'!$B40), 1), Rates!$A$2:$D$502, 4, FALSE),
      IFERROR(
        VLOOKUP(DATE(YEAR('Calculation sheet'!$B40), MONTH('Calculation sheet'!$B40)-1, 1), Rates!$A$2:$D$502, 4, FALSE),
        IFERROR(
          VLOOKUP(DATE(YEAR('Calculation sheet'!$B40), MONTH('Calculation sheet'!$B40)-2, 1), Rates!$A$2:$D$502, 4, FALSE),
          VLOOKUP(DATE(YEAR('Calculation sheet'!$B40), MONTH('Calculation sheet'!$B40)-3, 1), Rates!$A$2:$D$502, 4, FALSE)
        )
      )
    ),
  IF($C$4&lt;1460,
    IFERROR(
      VLOOKUP(DATE(YEAR('Calculation sheet'!$B40), MONTH('Calculation sheet'!$B40), 1), Rates!$A$2:$E$502, 5, FALSE),
      IFERROR(
        VLOOKUP(DATE(YEAR('Calculation sheet'!$B40), MONTH('Calculation sheet'!$B40)-1, 1), Rates!$A$2:$E$502, 5, FALSE),
        IFERROR(
          VLOOKUP(DATE(YEAR('Calculation sheet'!$B40), MONTH('Calculation sheet'!$B40)-2, 1), Rates!$A$2:$E$502, 5, FALSE),
          VLOOKUP(DATE(YEAR('Calculation sheet'!$B40), MONTH('Calculation sheet'!$B40)-3, 1), Rates!$A$2:$E$502, 5, FALSE)
        )
      )
    ),
  IF($C$4&lt;1825,
    IFERROR(
      VLOOKUP(DATE(YEAR('Calculation sheet'!$B40), MONTH('Calculation sheet'!$B40), 1), Rates!$A$2:$F$502, 6, FALSE),
      IFERROR(
        VLOOKUP(DATE(YEAR('Calculation sheet'!$B40), MONTH('Calculation sheet'!$B40)-1, 1), Rates!$A$2:$F$502, 6, FALSE),
        IFERROR(
          VLOOKUP(DATE(YEAR('Calculation sheet'!$B40), MONTH('Calculation sheet'!$B40)-2, 1), Rates!$A$2:$F$502, 6, FALSE),
          VLOOKUP(DATE(YEAR('Calculation sheet'!$B40), MONTH('Calculation sheet'!$B40)-3, 1), Rates!$A$2:$F$502, 6, FALSE)
        )
      )
    ),
    IFERROR(
      VLOOKUP(DATE(YEAR('Calculation sheet'!$B40), MONTH('Calculation sheet'!$B40), 1), Rates!$A$2:$G$502, 7, FALSE),
      IFERROR(
        VLOOKUP(DATE(YEAR('Calculation sheet'!$B40), MONTH('Calculation sheet'!$B40)-1, 1), Rates!$A$2:$G$502, 7, FALSE),
        IFERROR(
          VLOOKUP(DATE(YEAR('Calculation sheet'!$B40), MONTH('Calculation sheet'!$B40)-2, 1), Rates!$A$2:$G$502, 7, FALSE),
          VLOOKUP(DATE(YEAR('Calculation sheet'!$B40), MONTH('Calculation sheet'!$B40)-3, 1), Rates!$A$2:$G$502,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Rates!$A$2:$C$502, 3, FALSE),
  IFERROR(VLOOKUP(DATE(YEAR('Calculation sheet'!$B40), MONTH('Calculation sheet'!$B40)-1, 1), Rates!$A$2:$C$502, 3, FALSE),
  IFERROR(VLOOKUP(DATE(YEAR('Calculation sheet'!$B40), MONTH('Calculation sheet'!$B40)-2, 1), Rates!$A$2:$C$502, 3, FALSE),
  ""))),
IF(Input!$B$10=Input!$I$3,
  IFERROR(VLOOKUP(DATE(YEAR('Calculation sheet'!$B40), MONTH('Calculation sheet'!$B40), 1), Rates!$A$2:$D$502, 4, FALSE),
  IFERROR(VLOOKUP(DATE(YEAR('Calculation sheet'!$B40), MONTH('Calculation sheet'!$B40)-1, 1), Rates!$A$2:$D$502, 4, FALSE),
  IFERROR(VLOOKUP(DATE(YEAR('Calculation sheet'!$B40), MONTH('Calculation sheet'!$B40)-2, 1), Rates!$A$2:$D$502, 4, FALSE),
  ""))),
IF(Input!$B$10=Input!$I$4,
  IFERROR(VLOOKUP(DATE(YEAR('Calculation sheet'!$B40), MONTH('Calculation sheet'!$B40), 1), Rates!$A$2:$E$502, 5, FALSE),
  IFERROR(VLOOKUP(DATE(YEAR('Calculation sheet'!$B40), MONTH('Calculation sheet'!$B40)-1, 1), Rates!$A$2:$E$502, 5, FALSE),
  IFERROR(VLOOKUP(DATE(YEAR('Calculation sheet'!$B40), MONTH('Calculation sheet'!$B40)-2, 1), Rates!$A$2:$E$502, 5, FALSE),
  ""))),
IF(Input!$B$10=Input!$I$5,
  IFERROR(VLOOKUP(DATE(YEAR('Calculation sheet'!$B40), MONTH('Calculation sheet'!$B40), 1), Rates!$A$2:$F$502, 6, FALSE),
  IFERROR(VLOOKUP(DATE(YEAR('Calculation sheet'!$B40), MONTH('Calculation sheet'!$B40)-1, 1), Rates!$A$2:$F$502, 6, FALSE),
  IFERROR(VLOOKUP(DATE(YEAR('Calculation sheet'!$B40), MONTH('Calculation sheet'!$B40)-2, 1), Rates!$A$2:$F$502, 6, FALSE),
  ""))),
IF(Input!$B$10=Input!$I$6,
  IFERROR(VLOOKUP(DATE(YEAR('Calculation sheet'!$B40), MONTH('Calculation sheet'!$B40), 1), Rates!$A$2:$G$502, 7, FALSE),
  IFERROR(VLOOKUP(DATE(YEAR('Calculation sheet'!$B40), MONTH('Calculation sheet'!$B40)-1, 1), Rates!$A$2:$G$502, 7, FALSE),
  IFERROR(VLOOKUP(DATE(YEAR('Calculation sheet'!$B40), MONTH('Calculation sheet'!$B40)-2, 1), Rates!$A$2:$G$502,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Rates!$A$2:$B$502, 2, FALSE),
      IFERROR(
        VLOOKUP(DATE(YEAR('Calculation sheet'!$B41), MONTH('Calculation sheet'!$B41)-1, 1), Rates!$A$2:$B$502, 2, FALSE),
        IFERROR(
          VLOOKUP(DATE(YEAR('Calculation sheet'!$B41), MONTH('Calculation sheet'!$B41)-2, 1), Rates!$A$2:$B$502, 2, FALSE),
          VLOOKUP(DATE(YEAR('Calculation sheet'!$B41), MONTH('Calculation sheet'!$B41)-3, 1), Rates!$A$2:$B$502, 2, FALSE)
        )
      )
    ),
  IF($C$4&lt;730,
    IFERROR(
      VLOOKUP(DATE(YEAR('Calculation sheet'!$B41), MONTH('Calculation sheet'!$B41), 1), Rates!$A$2:$C$502, 3, FALSE),
      IFERROR(
        VLOOKUP(DATE(YEAR('Calculation sheet'!$B41), MONTH('Calculation sheet'!$B41)-1, 1), Rates!$A$2:$C$502, 3, FALSE),
        IFERROR(
          VLOOKUP(DATE(YEAR('Calculation sheet'!$B41), MONTH('Calculation sheet'!$B41)-2, 1), Rates!$A$2:$C$502, 3, FALSE),
          VLOOKUP(DATE(YEAR('Calculation sheet'!$B41), MONTH('Calculation sheet'!$B41)-3, 1), Rates!$A$2:$C$502, 3, FALSE)
        )
      )
    ),
  IF($C$4&lt;1095,
    IFERROR(
      VLOOKUP(DATE(YEAR('Calculation sheet'!$B41), MONTH('Calculation sheet'!$B41), 1), Rates!$A$2:$D$502, 4, FALSE),
      IFERROR(
        VLOOKUP(DATE(YEAR('Calculation sheet'!$B41), MONTH('Calculation sheet'!$B41)-1, 1), Rates!$A$2:$D$502, 4, FALSE),
        IFERROR(
          VLOOKUP(DATE(YEAR('Calculation sheet'!$B41), MONTH('Calculation sheet'!$B41)-2, 1), Rates!$A$2:$D$502, 4, FALSE),
          VLOOKUP(DATE(YEAR('Calculation sheet'!$B41), MONTH('Calculation sheet'!$B41)-3, 1), Rates!$A$2:$D$502, 4, FALSE)
        )
      )
    ),
  IF($C$4&lt;1460,
    IFERROR(
      VLOOKUP(DATE(YEAR('Calculation sheet'!$B41), MONTH('Calculation sheet'!$B41), 1), Rates!$A$2:$E$502, 5, FALSE),
      IFERROR(
        VLOOKUP(DATE(YEAR('Calculation sheet'!$B41), MONTH('Calculation sheet'!$B41)-1, 1), Rates!$A$2:$E$502, 5, FALSE),
        IFERROR(
          VLOOKUP(DATE(YEAR('Calculation sheet'!$B41), MONTH('Calculation sheet'!$B41)-2, 1), Rates!$A$2:$E$502, 5, FALSE),
          VLOOKUP(DATE(YEAR('Calculation sheet'!$B41), MONTH('Calculation sheet'!$B41)-3, 1), Rates!$A$2:$E$502, 5, FALSE)
        )
      )
    ),
  IF($C$4&lt;1825,
    IFERROR(
      VLOOKUP(DATE(YEAR('Calculation sheet'!$B41), MONTH('Calculation sheet'!$B41), 1), Rates!$A$2:$F$502, 6, FALSE),
      IFERROR(
        VLOOKUP(DATE(YEAR('Calculation sheet'!$B41), MONTH('Calculation sheet'!$B41)-1, 1), Rates!$A$2:$F$502, 6, FALSE),
        IFERROR(
          VLOOKUP(DATE(YEAR('Calculation sheet'!$B41), MONTH('Calculation sheet'!$B41)-2, 1), Rates!$A$2:$F$502, 6, FALSE),
          VLOOKUP(DATE(YEAR('Calculation sheet'!$B41), MONTH('Calculation sheet'!$B41)-3, 1), Rates!$A$2:$F$502, 6, FALSE)
        )
      )
    ),
    IFERROR(
      VLOOKUP(DATE(YEAR('Calculation sheet'!$B41), MONTH('Calculation sheet'!$B41), 1), Rates!$A$2:$G$502, 7, FALSE),
      IFERROR(
        VLOOKUP(DATE(YEAR('Calculation sheet'!$B41), MONTH('Calculation sheet'!$B41)-1, 1), Rates!$A$2:$G$502, 7, FALSE),
        IFERROR(
          VLOOKUP(DATE(YEAR('Calculation sheet'!$B41), MONTH('Calculation sheet'!$B41)-2, 1), Rates!$A$2:$G$502, 7, FALSE),
          VLOOKUP(DATE(YEAR('Calculation sheet'!$B41), MONTH('Calculation sheet'!$B41)-3, 1), Rates!$A$2:$G$502,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Rates!$A$2:$C$502, 3, FALSE),
  IFERROR(VLOOKUP(DATE(YEAR('Calculation sheet'!$B41), MONTH('Calculation sheet'!$B41)-1, 1), Rates!$A$2:$C$502, 3, FALSE),
  IFERROR(VLOOKUP(DATE(YEAR('Calculation sheet'!$B41), MONTH('Calculation sheet'!$B41)-2, 1), Rates!$A$2:$C$502, 3, FALSE),
  ""))),
IF(Input!$B$10=Input!$I$3,
  IFERROR(VLOOKUP(DATE(YEAR('Calculation sheet'!$B41), MONTH('Calculation sheet'!$B41), 1), Rates!$A$2:$D$502, 4, FALSE),
  IFERROR(VLOOKUP(DATE(YEAR('Calculation sheet'!$B41), MONTH('Calculation sheet'!$B41)-1, 1), Rates!$A$2:$D$502, 4, FALSE),
  IFERROR(VLOOKUP(DATE(YEAR('Calculation sheet'!$B41), MONTH('Calculation sheet'!$B41)-2, 1), Rates!$A$2:$D$502, 4, FALSE),
  ""))),
IF(Input!$B$10=Input!$I$4,
  IFERROR(VLOOKUP(DATE(YEAR('Calculation sheet'!$B41), MONTH('Calculation sheet'!$B41), 1), Rates!$A$2:$E$502, 5, FALSE),
  IFERROR(VLOOKUP(DATE(YEAR('Calculation sheet'!$B41), MONTH('Calculation sheet'!$B41)-1, 1), Rates!$A$2:$E$502, 5, FALSE),
  IFERROR(VLOOKUP(DATE(YEAR('Calculation sheet'!$B41), MONTH('Calculation sheet'!$B41)-2, 1), Rates!$A$2:$E$502, 5, FALSE),
  ""))),
IF(Input!$B$10=Input!$I$5,
  IFERROR(VLOOKUP(DATE(YEAR('Calculation sheet'!$B41), MONTH('Calculation sheet'!$B41), 1), Rates!$A$2:$F$502, 6, FALSE),
  IFERROR(VLOOKUP(DATE(YEAR('Calculation sheet'!$B41), MONTH('Calculation sheet'!$B41)-1, 1), Rates!$A$2:$F$502, 6, FALSE),
  IFERROR(VLOOKUP(DATE(YEAR('Calculation sheet'!$B41), MONTH('Calculation sheet'!$B41)-2, 1), Rates!$A$2:$F$502, 6, FALSE),
  ""))),
IF(Input!$B$10=Input!$I$6,
  IFERROR(VLOOKUP(DATE(YEAR('Calculation sheet'!$B41), MONTH('Calculation sheet'!$B41), 1), Rates!$A$2:$G$502, 7, FALSE),
  IFERROR(VLOOKUP(DATE(YEAR('Calculation sheet'!$B41), MONTH('Calculation sheet'!$B41)-1, 1), Rates!$A$2:$G$502, 7, FALSE),
  IFERROR(VLOOKUP(DATE(YEAR('Calculation sheet'!$B41), MONTH('Calculation sheet'!$B41)-2, 1), Rates!$A$2:$G$502,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Rates!$A$2:$B$502, 2, FALSE),
      IFERROR(
        VLOOKUP(DATE(YEAR('Calculation sheet'!$B42), MONTH('Calculation sheet'!$B42)-1, 1), Rates!$A$2:$B$502, 2, FALSE),
        IFERROR(
          VLOOKUP(DATE(YEAR('Calculation sheet'!$B42), MONTH('Calculation sheet'!$B42)-2, 1), Rates!$A$2:$B$502, 2, FALSE),
          VLOOKUP(DATE(YEAR('Calculation sheet'!$B42), MONTH('Calculation sheet'!$B42)-3, 1), Rates!$A$2:$B$502, 2, FALSE)
        )
      )
    ),
  IF($C$4&lt;730,
    IFERROR(
      VLOOKUP(DATE(YEAR('Calculation sheet'!$B42), MONTH('Calculation sheet'!$B42), 1), Rates!$A$2:$C$502, 3, FALSE),
      IFERROR(
        VLOOKUP(DATE(YEAR('Calculation sheet'!$B42), MONTH('Calculation sheet'!$B42)-1, 1), Rates!$A$2:$C$502, 3, FALSE),
        IFERROR(
          VLOOKUP(DATE(YEAR('Calculation sheet'!$B42), MONTH('Calculation sheet'!$B42)-2, 1), Rates!$A$2:$C$502, 3, FALSE),
          VLOOKUP(DATE(YEAR('Calculation sheet'!$B42), MONTH('Calculation sheet'!$B42)-3, 1), Rates!$A$2:$C$502, 3, FALSE)
        )
      )
    ),
  IF($C$4&lt;1095,
    IFERROR(
      VLOOKUP(DATE(YEAR('Calculation sheet'!$B42), MONTH('Calculation sheet'!$B42), 1), Rates!$A$2:$D$502, 4, FALSE),
      IFERROR(
        VLOOKUP(DATE(YEAR('Calculation sheet'!$B42), MONTH('Calculation sheet'!$B42)-1, 1), Rates!$A$2:$D$502, 4, FALSE),
        IFERROR(
          VLOOKUP(DATE(YEAR('Calculation sheet'!$B42), MONTH('Calculation sheet'!$B42)-2, 1), Rates!$A$2:$D$502, 4, FALSE),
          VLOOKUP(DATE(YEAR('Calculation sheet'!$B42), MONTH('Calculation sheet'!$B42)-3, 1), Rates!$A$2:$D$502, 4, FALSE)
        )
      )
    ),
  IF($C$4&lt;1460,
    IFERROR(
      VLOOKUP(DATE(YEAR('Calculation sheet'!$B42), MONTH('Calculation sheet'!$B42), 1), Rates!$A$2:$E$502, 5, FALSE),
      IFERROR(
        VLOOKUP(DATE(YEAR('Calculation sheet'!$B42), MONTH('Calculation sheet'!$B42)-1, 1), Rates!$A$2:$E$502, 5, FALSE),
        IFERROR(
          VLOOKUP(DATE(YEAR('Calculation sheet'!$B42), MONTH('Calculation sheet'!$B42)-2, 1), Rates!$A$2:$E$502, 5, FALSE),
          VLOOKUP(DATE(YEAR('Calculation sheet'!$B42), MONTH('Calculation sheet'!$B42)-3, 1), Rates!$A$2:$E$502, 5, FALSE)
        )
      )
    ),
  IF($C$4&lt;1825,
    IFERROR(
      VLOOKUP(DATE(YEAR('Calculation sheet'!$B42), MONTH('Calculation sheet'!$B42), 1), Rates!$A$2:$F$502, 6, FALSE),
      IFERROR(
        VLOOKUP(DATE(YEAR('Calculation sheet'!$B42), MONTH('Calculation sheet'!$B42)-1, 1), Rates!$A$2:$F$502, 6, FALSE),
        IFERROR(
          VLOOKUP(DATE(YEAR('Calculation sheet'!$B42), MONTH('Calculation sheet'!$B42)-2, 1), Rates!$A$2:$F$502, 6, FALSE),
          VLOOKUP(DATE(YEAR('Calculation sheet'!$B42), MONTH('Calculation sheet'!$B42)-3, 1), Rates!$A$2:$F$502, 6, FALSE)
        )
      )
    ),
    IFERROR(
      VLOOKUP(DATE(YEAR('Calculation sheet'!$B42), MONTH('Calculation sheet'!$B42), 1), Rates!$A$2:$G$502, 7, FALSE),
      IFERROR(
        VLOOKUP(DATE(YEAR('Calculation sheet'!$B42), MONTH('Calculation sheet'!$B42)-1, 1), Rates!$A$2:$G$502, 7, FALSE),
        IFERROR(
          VLOOKUP(DATE(YEAR('Calculation sheet'!$B42), MONTH('Calculation sheet'!$B42)-2, 1), Rates!$A$2:$G$502, 7, FALSE),
          VLOOKUP(DATE(YEAR('Calculation sheet'!$B42), MONTH('Calculation sheet'!$B42)-3, 1), Rates!$A$2:$G$502,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Rates!$A$2:$C$502, 3, FALSE),
  IFERROR(VLOOKUP(DATE(YEAR('Calculation sheet'!$B42), MONTH('Calculation sheet'!$B42)-1, 1), Rates!$A$2:$C$502, 3, FALSE),
  IFERROR(VLOOKUP(DATE(YEAR('Calculation sheet'!$B42), MONTH('Calculation sheet'!$B42)-2, 1), Rates!$A$2:$C$502, 3, FALSE),
  ""))),
IF(Input!$B$10=Input!$I$3,
  IFERROR(VLOOKUP(DATE(YEAR('Calculation sheet'!$B42), MONTH('Calculation sheet'!$B42), 1), Rates!$A$2:$D$502, 4, FALSE),
  IFERROR(VLOOKUP(DATE(YEAR('Calculation sheet'!$B42), MONTH('Calculation sheet'!$B42)-1, 1), Rates!$A$2:$D$502, 4, FALSE),
  IFERROR(VLOOKUP(DATE(YEAR('Calculation sheet'!$B42), MONTH('Calculation sheet'!$B42)-2, 1), Rates!$A$2:$D$502, 4, FALSE),
  ""))),
IF(Input!$B$10=Input!$I$4,
  IFERROR(VLOOKUP(DATE(YEAR('Calculation sheet'!$B42), MONTH('Calculation sheet'!$B42), 1), Rates!$A$2:$E$502, 5, FALSE),
  IFERROR(VLOOKUP(DATE(YEAR('Calculation sheet'!$B42), MONTH('Calculation sheet'!$B42)-1, 1), Rates!$A$2:$E$502, 5, FALSE),
  IFERROR(VLOOKUP(DATE(YEAR('Calculation sheet'!$B42), MONTH('Calculation sheet'!$B42)-2, 1), Rates!$A$2:$E$502, 5, FALSE),
  ""))),
IF(Input!$B$10=Input!$I$5,
  IFERROR(VLOOKUP(DATE(YEAR('Calculation sheet'!$B42), MONTH('Calculation sheet'!$B42), 1), Rates!$A$2:$F$502, 6, FALSE),
  IFERROR(VLOOKUP(DATE(YEAR('Calculation sheet'!$B42), MONTH('Calculation sheet'!$B42)-1, 1), Rates!$A$2:$F$502, 6, FALSE),
  IFERROR(VLOOKUP(DATE(YEAR('Calculation sheet'!$B42), MONTH('Calculation sheet'!$B42)-2, 1), Rates!$A$2:$F$502, 6, FALSE),
  ""))),
IF(Input!$B$10=Input!$I$6,
  IFERROR(VLOOKUP(DATE(YEAR('Calculation sheet'!$B42), MONTH('Calculation sheet'!$B42), 1), Rates!$A$2:$G$502, 7, FALSE),
  IFERROR(VLOOKUP(DATE(YEAR('Calculation sheet'!$B42), MONTH('Calculation sheet'!$B42)-1, 1), Rates!$A$2:$G$502, 7, FALSE),
  IFERROR(VLOOKUP(DATE(YEAR('Calculation sheet'!$B42), MONTH('Calculation sheet'!$B42)-2, 1), Rates!$A$2:$G$502,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Rates!$A$2:$B$502, 2, FALSE),
      IFERROR(
        VLOOKUP(DATE(YEAR('Calculation sheet'!$B43), MONTH('Calculation sheet'!$B43)-1, 1), Rates!$A$2:$B$502, 2, FALSE),
        IFERROR(
          VLOOKUP(DATE(YEAR('Calculation sheet'!$B43), MONTH('Calculation sheet'!$B43)-2, 1), Rates!$A$2:$B$502, 2, FALSE),
          VLOOKUP(DATE(YEAR('Calculation sheet'!$B43), MONTH('Calculation sheet'!$B43)-3, 1), Rates!$A$2:$B$502, 2, FALSE)
        )
      )
    ),
  IF($C$4&lt;730,
    IFERROR(
      VLOOKUP(DATE(YEAR('Calculation sheet'!$B43), MONTH('Calculation sheet'!$B43), 1), Rates!$A$2:$C$502, 3, FALSE),
      IFERROR(
        VLOOKUP(DATE(YEAR('Calculation sheet'!$B43), MONTH('Calculation sheet'!$B43)-1, 1), Rates!$A$2:$C$502, 3, FALSE),
        IFERROR(
          VLOOKUP(DATE(YEAR('Calculation sheet'!$B43), MONTH('Calculation sheet'!$B43)-2, 1), Rates!$A$2:$C$502, 3, FALSE),
          VLOOKUP(DATE(YEAR('Calculation sheet'!$B43), MONTH('Calculation sheet'!$B43)-3, 1), Rates!$A$2:$C$502, 3, FALSE)
        )
      )
    ),
  IF($C$4&lt;1095,
    IFERROR(
      VLOOKUP(DATE(YEAR('Calculation sheet'!$B43), MONTH('Calculation sheet'!$B43), 1), Rates!$A$2:$D$502, 4, FALSE),
      IFERROR(
        VLOOKUP(DATE(YEAR('Calculation sheet'!$B43), MONTH('Calculation sheet'!$B43)-1, 1), Rates!$A$2:$D$502, 4, FALSE),
        IFERROR(
          VLOOKUP(DATE(YEAR('Calculation sheet'!$B43), MONTH('Calculation sheet'!$B43)-2, 1), Rates!$A$2:$D$502, 4, FALSE),
          VLOOKUP(DATE(YEAR('Calculation sheet'!$B43), MONTH('Calculation sheet'!$B43)-3, 1), Rates!$A$2:$D$502, 4, FALSE)
        )
      )
    ),
  IF($C$4&lt;1460,
    IFERROR(
      VLOOKUP(DATE(YEAR('Calculation sheet'!$B43), MONTH('Calculation sheet'!$B43), 1), Rates!$A$2:$E$502, 5, FALSE),
      IFERROR(
        VLOOKUP(DATE(YEAR('Calculation sheet'!$B43), MONTH('Calculation sheet'!$B43)-1, 1), Rates!$A$2:$E$502, 5, FALSE),
        IFERROR(
          VLOOKUP(DATE(YEAR('Calculation sheet'!$B43), MONTH('Calculation sheet'!$B43)-2, 1), Rates!$A$2:$E$502, 5, FALSE),
          VLOOKUP(DATE(YEAR('Calculation sheet'!$B43), MONTH('Calculation sheet'!$B43)-3, 1), Rates!$A$2:$E$502, 5, FALSE)
        )
      )
    ),
  IF($C$4&lt;1825,
    IFERROR(
      VLOOKUP(DATE(YEAR('Calculation sheet'!$B43), MONTH('Calculation sheet'!$B43), 1), Rates!$A$2:$F$502, 6, FALSE),
      IFERROR(
        VLOOKUP(DATE(YEAR('Calculation sheet'!$B43), MONTH('Calculation sheet'!$B43)-1, 1), Rates!$A$2:$F$502, 6, FALSE),
        IFERROR(
          VLOOKUP(DATE(YEAR('Calculation sheet'!$B43), MONTH('Calculation sheet'!$B43)-2, 1), Rates!$A$2:$F$502, 6, FALSE),
          VLOOKUP(DATE(YEAR('Calculation sheet'!$B43), MONTH('Calculation sheet'!$B43)-3, 1), Rates!$A$2:$F$502, 6, FALSE)
        )
      )
    ),
    IFERROR(
      VLOOKUP(DATE(YEAR('Calculation sheet'!$B43), MONTH('Calculation sheet'!$B43), 1), Rates!$A$2:$G$502, 7, FALSE),
      IFERROR(
        VLOOKUP(DATE(YEAR('Calculation sheet'!$B43), MONTH('Calculation sheet'!$B43)-1, 1), Rates!$A$2:$G$502, 7, FALSE),
        IFERROR(
          VLOOKUP(DATE(YEAR('Calculation sheet'!$B43), MONTH('Calculation sheet'!$B43)-2, 1), Rates!$A$2:$G$502, 7, FALSE),
          VLOOKUP(DATE(YEAR('Calculation sheet'!$B43), MONTH('Calculation sheet'!$B43)-3, 1), Rates!$A$2:$G$502,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Rates!$A$2:$C$502, 3, FALSE),
  IFERROR(VLOOKUP(DATE(YEAR('Calculation sheet'!$B43), MONTH('Calculation sheet'!$B43)-1, 1), Rates!$A$2:$C$502, 3, FALSE),
  IFERROR(VLOOKUP(DATE(YEAR('Calculation sheet'!$B43), MONTH('Calculation sheet'!$B43)-2, 1), Rates!$A$2:$C$502, 3, FALSE),
  ""))),
IF(Input!$B$10=Input!$I$3,
  IFERROR(VLOOKUP(DATE(YEAR('Calculation sheet'!$B43), MONTH('Calculation sheet'!$B43), 1), Rates!$A$2:$D$502, 4, FALSE),
  IFERROR(VLOOKUP(DATE(YEAR('Calculation sheet'!$B43), MONTH('Calculation sheet'!$B43)-1, 1), Rates!$A$2:$D$502, 4, FALSE),
  IFERROR(VLOOKUP(DATE(YEAR('Calculation sheet'!$B43), MONTH('Calculation sheet'!$B43)-2, 1), Rates!$A$2:$D$502, 4, FALSE),
  ""))),
IF(Input!$B$10=Input!$I$4,
  IFERROR(VLOOKUP(DATE(YEAR('Calculation sheet'!$B43), MONTH('Calculation sheet'!$B43), 1), Rates!$A$2:$E$502, 5, FALSE),
  IFERROR(VLOOKUP(DATE(YEAR('Calculation sheet'!$B43), MONTH('Calculation sheet'!$B43)-1, 1), Rates!$A$2:$E$502, 5, FALSE),
  IFERROR(VLOOKUP(DATE(YEAR('Calculation sheet'!$B43), MONTH('Calculation sheet'!$B43)-2, 1), Rates!$A$2:$E$502, 5, FALSE),
  ""))),
IF(Input!$B$10=Input!$I$5,
  IFERROR(VLOOKUP(DATE(YEAR('Calculation sheet'!$B43), MONTH('Calculation sheet'!$B43), 1), Rates!$A$2:$F$502, 6, FALSE),
  IFERROR(VLOOKUP(DATE(YEAR('Calculation sheet'!$B43), MONTH('Calculation sheet'!$B43)-1, 1), Rates!$A$2:$F$502, 6, FALSE),
  IFERROR(VLOOKUP(DATE(YEAR('Calculation sheet'!$B43), MONTH('Calculation sheet'!$B43)-2, 1), Rates!$A$2:$F$502, 6, FALSE),
  ""))),
IF(Input!$B$10=Input!$I$6,
  IFERROR(VLOOKUP(DATE(YEAR('Calculation sheet'!$B43), MONTH('Calculation sheet'!$B43), 1), Rates!$A$2:$G$502, 7, FALSE),
  IFERROR(VLOOKUP(DATE(YEAR('Calculation sheet'!$B43), MONTH('Calculation sheet'!$B43)-1, 1), Rates!$A$2:$G$502, 7, FALSE),
  IFERROR(VLOOKUP(DATE(YEAR('Calculation sheet'!$B43), MONTH('Calculation sheet'!$B43)-2, 1), Rates!$A$2:$G$502,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Rates!$A$2:$B$502, 2, FALSE),
      IFERROR(
        VLOOKUP(DATE(YEAR('Calculation sheet'!$B44), MONTH('Calculation sheet'!$B44)-1, 1), Rates!$A$2:$B$502, 2, FALSE),
        IFERROR(
          VLOOKUP(DATE(YEAR('Calculation sheet'!$B44), MONTH('Calculation sheet'!$B44)-2, 1), Rates!$A$2:$B$502, 2, FALSE),
          VLOOKUP(DATE(YEAR('Calculation sheet'!$B44), MONTH('Calculation sheet'!$B44)-3, 1), Rates!$A$2:$B$502, 2, FALSE)
        )
      )
    ),
  IF($C$4&lt;730,
    IFERROR(
      VLOOKUP(DATE(YEAR('Calculation sheet'!$B44), MONTH('Calculation sheet'!$B44), 1), Rates!$A$2:$C$502, 3, FALSE),
      IFERROR(
        VLOOKUP(DATE(YEAR('Calculation sheet'!$B44), MONTH('Calculation sheet'!$B44)-1, 1), Rates!$A$2:$C$502, 3, FALSE),
        IFERROR(
          VLOOKUP(DATE(YEAR('Calculation sheet'!$B44), MONTH('Calculation sheet'!$B44)-2, 1), Rates!$A$2:$C$502, 3, FALSE),
          VLOOKUP(DATE(YEAR('Calculation sheet'!$B44), MONTH('Calculation sheet'!$B44)-3, 1), Rates!$A$2:$C$502, 3, FALSE)
        )
      )
    ),
  IF($C$4&lt;1095,
    IFERROR(
      VLOOKUP(DATE(YEAR('Calculation sheet'!$B44), MONTH('Calculation sheet'!$B44), 1), Rates!$A$2:$D$502, 4, FALSE),
      IFERROR(
        VLOOKUP(DATE(YEAR('Calculation sheet'!$B44), MONTH('Calculation sheet'!$B44)-1, 1), Rates!$A$2:$D$502, 4, FALSE),
        IFERROR(
          VLOOKUP(DATE(YEAR('Calculation sheet'!$B44), MONTH('Calculation sheet'!$B44)-2, 1), Rates!$A$2:$D$502, 4, FALSE),
          VLOOKUP(DATE(YEAR('Calculation sheet'!$B44), MONTH('Calculation sheet'!$B44)-3, 1), Rates!$A$2:$D$502, 4, FALSE)
        )
      )
    ),
  IF($C$4&lt;1460,
    IFERROR(
      VLOOKUP(DATE(YEAR('Calculation sheet'!$B44), MONTH('Calculation sheet'!$B44), 1), Rates!$A$2:$E$502, 5, FALSE),
      IFERROR(
        VLOOKUP(DATE(YEAR('Calculation sheet'!$B44), MONTH('Calculation sheet'!$B44)-1, 1), Rates!$A$2:$E$502, 5, FALSE),
        IFERROR(
          VLOOKUP(DATE(YEAR('Calculation sheet'!$B44), MONTH('Calculation sheet'!$B44)-2, 1), Rates!$A$2:$E$502, 5, FALSE),
          VLOOKUP(DATE(YEAR('Calculation sheet'!$B44), MONTH('Calculation sheet'!$B44)-3, 1), Rates!$A$2:$E$502, 5, FALSE)
        )
      )
    ),
  IF($C$4&lt;1825,
    IFERROR(
      VLOOKUP(DATE(YEAR('Calculation sheet'!$B44), MONTH('Calculation sheet'!$B44), 1), Rates!$A$2:$F$502, 6, FALSE),
      IFERROR(
        VLOOKUP(DATE(YEAR('Calculation sheet'!$B44), MONTH('Calculation sheet'!$B44)-1, 1), Rates!$A$2:$F$502, 6, FALSE),
        IFERROR(
          VLOOKUP(DATE(YEAR('Calculation sheet'!$B44), MONTH('Calculation sheet'!$B44)-2, 1), Rates!$A$2:$F$502, 6, FALSE),
          VLOOKUP(DATE(YEAR('Calculation sheet'!$B44), MONTH('Calculation sheet'!$B44)-3, 1), Rates!$A$2:$F$502, 6, FALSE)
        )
      )
    ),
    IFERROR(
      VLOOKUP(DATE(YEAR('Calculation sheet'!$B44), MONTH('Calculation sheet'!$B44), 1), Rates!$A$2:$G$502, 7, FALSE),
      IFERROR(
        VLOOKUP(DATE(YEAR('Calculation sheet'!$B44), MONTH('Calculation sheet'!$B44)-1, 1), Rates!$A$2:$G$502, 7, FALSE),
        IFERROR(
          VLOOKUP(DATE(YEAR('Calculation sheet'!$B44), MONTH('Calculation sheet'!$B44)-2, 1), Rates!$A$2:$G$502, 7, FALSE),
          VLOOKUP(DATE(YEAR('Calculation sheet'!$B44), MONTH('Calculation sheet'!$B44)-3, 1), Rates!$A$2:$G$502,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Rates!$A$2:$C$502, 3, FALSE),
  IFERROR(VLOOKUP(DATE(YEAR('Calculation sheet'!$B44), MONTH('Calculation sheet'!$B44)-1, 1), Rates!$A$2:$C$502, 3, FALSE),
  IFERROR(VLOOKUP(DATE(YEAR('Calculation sheet'!$B44), MONTH('Calculation sheet'!$B44)-2, 1), Rates!$A$2:$C$502, 3, FALSE),
  ""))),
IF(Input!$B$10=Input!$I$3,
  IFERROR(VLOOKUP(DATE(YEAR('Calculation sheet'!$B44), MONTH('Calculation sheet'!$B44), 1), Rates!$A$2:$D$502, 4, FALSE),
  IFERROR(VLOOKUP(DATE(YEAR('Calculation sheet'!$B44), MONTH('Calculation sheet'!$B44)-1, 1), Rates!$A$2:$D$502, 4, FALSE),
  IFERROR(VLOOKUP(DATE(YEAR('Calculation sheet'!$B44), MONTH('Calculation sheet'!$B44)-2, 1), Rates!$A$2:$D$502, 4, FALSE),
  ""))),
IF(Input!$B$10=Input!$I$4,
  IFERROR(VLOOKUP(DATE(YEAR('Calculation sheet'!$B44), MONTH('Calculation sheet'!$B44), 1), Rates!$A$2:$E$502, 5, FALSE),
  IFERROR(VLOOKUP(DATE(YEAR('Calculation sheet'!$B44), MONTH('Calculation sheet'!$B44)-1, 1), Rates!$A$2:$E$502, 5, FALSE),
  IFERROR(VLOOKUP(DATE(YEAR('Calculation sheet'!$B44), MONTH('Calculation sheet'!$B44)-2, 1), Rates!$A$2:$E$502, 5, FALSE),
  ""))),
IF(Input!$B$10=Input!$I$5,
  IFERROR(VLOOKUP(DATE(YEAR('Calculation sheet'!$B44), MONTH('Calculation sheet'!$B44), 1), Rates!$A$2:$F$502, 6, FALSE),
  IFERROR(VLOOKUP(DATE(YEAR('Calculation sheet'!$B44), MONTH('Calculation sheet'!$B44)-1, 1), Rates!$A$2:$F$502, 6, FALSE),
  IFERROR(VLOOKUP(DATE(YEAR('Calculation sheet'!$B44), MONTH('Calculation sheet'!$B44)-2, 1), Rates!$A$2:$F$502, 6, FALSE),
  ""))),
IF(Input!$B$10=Input!$I$6,
  IFERROR(VLOOKUP(DATE(YEAR('Calculation sheet'!$B44), MONTH('Calculation sheet'!$B44), 1), Rates!$A$2:$G$502, 7, FALSE),
  IFERROR(VLOOKUP(DATE(YEAR('Calculation sheet'!$B44), MONTH('Calculation sheet'!$B44)-1, 1), Rates!$A$2:$G$502, 7, FALSE),
  IFERROR(VLOOKUP(DATE(YEAR('Calculation sheet'!$B44), MONTH('Calculation sheet'!$B44)-2, 1), Rates!$A$2:$G$502,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Rates!$A$2:$B$502, 2, FALSE),
      IFERROR(
        VLOOKUP(DATE(YEAR('Calculation sheet'!$B45), MONTH('Calculation sheet'!$B45)-1, 1), Rates!$A$2:$B$502, 2, FALSE),
        IFERROR(
          VLOOKUP(DATE(YEAR('Calculation sheet'!$B45), MONTH('Calculation sheet'!$B45)-2, 1), Rates!$A$2:$B$502, 2, FALSE),
          VLOOKUP(DATE(YEAR('Calculation sheet'!$B45), MONTH('Calculation sheet'!$B45)-3, 1), Rates!$A$2:$B$502, 2, FALSE)
        )
      )
    ),
  IF($C$4&lt;730,
    IFERROR(
      VLOOKUP(DATE(YEAR('Calculation sheet'!$B45), MONTH('Calculation sheet'!$B45), 1), Rates!$A$2:$C$502, 3, FALSE),
      IFERROR(
        VLOOKUP(DATE(YEAR('Calculation sheet'!$B45), MONTH('Calculation sheet'!$B45)-1, 1), Rates!$A$2:$C$502, 3, FALSE),
        IFERROR(
          VLOOKUP(DATE(YEAR('Calculation sheet'!$B45), MONTH('Calculation sheet'!$B45)-2, 1), Rates!$A$2:$C$502, 3, FALSE),
          VLOOKUP(DATE(YEAR('Calculation sheet'!$B45), MONTH('Calculation sheet'!$B45)-3, 1), Rates!$A$2:$C$502, 3, FALSE)
        )
      )
    ),
  IF($C$4&lt;1095,
    IFERROR(
      VLOOKUP(DATE(YEAR('Calculation sheet'!$B45), MONTH('Calculation sheet'!$B45), 1), Rates!$A$2:$D$502, 4, FALSE),
      IFERROR(
        VLOOKUP(DATE(YEAR('Calculation sheet'!$B45), MONTH('Calculation sheet'!$B45)-1, 1), Rates!$A$2:$D$502, 4, FALSE),
        IFERROR(
          VLOOKUP(DATE(YEAR('Calculation sheet'!$B45), MONTH('Calculation sheet'!$B45)-2, 1), Rates!$A$2:$D$502, 4, FALSE),
          VLOOKUP(DATE(YEAR('Calculation sheet'!$B45), MONTH('Calculation sheet'!$B45)-3, 1), Rates!$A$2:$D$502, 4, FALSE)
        )
      )
    ),
  IF($C$4&lt;1460,
    IFERROR(
      VLOOKUP(DATE(YEAR('Calculation sheet'!$B45), MONTH('Calculation sheet'!$B45), 1), Rates!$A$2:$E$502, 5, FALSE),
      IFERROR(
        VLOOKUP(DATE(YEAR('Calculation sheet'!$B45), MONTH('Calculation sheet'!$B45)-1, 1), Rates!$A$2:$E$502, 5, FALSE),
        IFERROR(
          VLOOKUP(DATE(YEAR('Calculation sheet'!$B45), MONTH('Calculation sheet'!$B45)-2, 1), Rates!$A$2:$E$502, 5, FALSE),
          VLOOKUP(DATE(YEAR('Calculation sheet'!$B45), MONTH('Calculation sheet'!$B45)-3, 1), Rates!$A$2:$E$502, 5, FALSE)
        )
      )
    ),
  IF($C$4&lt;1825,
    IFERROR(
      VLOOKUP(DATE(YEAR('Calculation sheet'!$B45), MONTH('Calculation sheet'!$B45), 1), Rates!$A$2:$F$502, 6, FALSE),
      IFERROR(
        VLOOKUP(DATE(YEAR('Calculation sheet'!$B45), MONTH('Calculation sheet'!$B45)-1, 1), Rates!$A$2:$F$502, 6, FALSE),
        IFERROR(
          VLOOKUP(DATE(YEAR('Calculation sheet'!$B45), MONTH('Calculation sheet'!$B45)-2, 1), Rates!$A$2:$F$502, 6, FALSE),
          VLOOKUP(DATE(YEAR('Calculation sheet'!$B45), MONTH('Calculation sheet'!$B45)-3, 1), Rates!$A$2:$F$502, 6, FALSE)
        )
      )
    ),
    IFERROR(
      VLOOKUP(DATE(YEAR('Calculation sheet'!$B45), MONTH('Calculation sheet'!$B45), 1), Rates!$A$2:$G$502, 7, FALSE),
      IFERROR(
        VLOOKUP(DATE(YEAR('Calculation sheet'!$B45), MONTH('Calculation sheet'!$B45)-1, 1), Rates!$A$2:$G$502, 7, FALSE),
        IFERROR(
          VLOOKUP(DATE(YEAR('Calculation sheet'!$B45), MONTH('Calculation sheet'!$B45)-2, 1), Rates!$A$2:$G$502, 7, FALSE),
          VLOOKUP(DATE(YEAR('Calculation sheet'!$B45), MONTH('Calculation sheet'!$B45)-3, 1), Rates!$A$2:$G$502,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Rates!$A$2:$C$502, 3, FALSE),
  IFERROR(VLOOKUP(DATE(YEAR('Calculation sheet'!$B45), MONTH('Calculation sheet'!$B45)-1, 1), Rates!$A$2:$C$502, 3, FALSE),
  IFERROR(VLOOKUP(DATE(YEAR('Calculation sheet'!$B45), MONTH('Calculation sheet'!$B45)-2, 1), Rates!$A$2:$C$502, 3, FALSE),
  ""))),
IF(Input!$B$10=Input!$I$3,
  IFERROR(VLOOKUP(DATE(YEAR('Calculation sheet'!$B45), MONTH('Calculation sheet'!$B45), 1), Rates!$A$2:$D$502, 4, FALSE),
  IFERROR(VLOOKUP(DATE(YEAR('Calculation sheet'!$B45), MONTH('Calculation sheet'!$B45)-1, 1), Rates!$A$2:$D$502, 4, FALSE),
  IFERROR(VLOOKUP(DATE(YEAR('Calculation sheet'!$B45), MONTH('Calculation sheet'!$B45)-2, 1), Rates!$A$2:$D$502, 4, FALSE),
  ""))),
IF(Input!$B$10=Input!$I$4,
  IFERROR(VLOOKUP(DATE(YEAR('Calculation sheet'!$B45), MONTH('Calculation sheet'!$B45), 1), Rates!$A$2:$E$502, 5, FALSE),
  IFERROR(VLOOKUP(DATE(YEAR('Calculation sheet'!$B45), MONTH('Calculation sheet'!$B45)-1, 1), Rates!$A$2:$E$502, 5, FALSE),
  IFERROR(VLOOKUP(DATE(YEAR('Calculation sheet'!$B45), MONTH('Calculation sheet'!$B45)-2, 1), Rates!$A$2:$E$502, 5, FALSE),
  ""))),
IF(Input!$B$10=Input!$I$5,
  IFERROR(VLOOKUP(DATE(YEAR('Calculation sheet'!$B45), MONTH('Calculation sheet'!$B45), 1), Rates!$A$2:$F$502, 6, FALSE),
  IFERROR(VLOOKUP(DATE(YEAR('Calculation sheet'!$B45), MONTH('Calculation sheet'!$B45)-1, 1), Rates!$A$2:$F$502, 6, FALSE),
  IFERROR(VLOOKUP(DATE(YEAR('Calculation sheet'!$B45), MONTH('Calculation sheet'!$B45)-2, 1), Rates!$A$2:$F$502, 6, FALSE),
  ""))),
IF(Input!$B$10=Input!$I$6,
  IFERROR(VLOOKUP(DATE(YEAR('Calculation sheet'!$B45), MONTH('Calculation sheet'!$B45), 1), Rates!$A$2:$G$502, 7, FALSE),
  IFERROR(VLOOKUP(DATE(YEAR('Calculation sheet'!$B45), MONTH('Calculation sheet'!$B45)-1, 1), Rates!$A$2:$G$502, 7, FALSE),
  IFERROR(VLOOKUP(DATE(YEAR('Calculation sheet'!$B45), MONTH('Calculation sheet'!$B45)-2, 1), Rates!$A$2:$G$502,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Rates!$A$2:$B$502, 2, FALSE),
      IFERROR(
        VLOOKUP(DATE(YEAR('Calculation sheet'!$B46), MONTH('Calculation sheet'!$B46)-1, 1), Rates!$A$2:$B$502, 2, FALSE),
        IFERROR(
          VLOOKUP(DATE(YEAR('Calculation sheet'!$B46), MONTH('Calculation sheet'!$B46)-2, 1), Rates!$A$2:$B$502, 2, FALSE),
          VLOOKUP(DATE(YEAR('Calculation sheet'!$B46), MONTH('Calculation sheet'!$B46)-3, 1), Rates!$A$2:$B$502, 2, FALSE)
        )
      )
    ),
  IF($C$4&lt;730,
    IFERROR(
      VLOOKUP(DATE(YEAR('Calculation sheet'!$B46), MONTH('Calculation sheet'!$B46), 1), Rates!$A$2:$C$502, 3, FALSE),
      IFERROR(
        VLOOKUP(DATE(YEAR('Calculation sheet'!$B46), MONTH('Calculation sheet'!$B46)-1, 1), Rates!$A$2:$C$502, 3, FALSE),
        IFERROR(
          VLOOKUP(DATE(YEAR('Calculation sheet'!$B46), MONTH('Calculation sheet'!$B46)-2, 1), Rates!$A$2:$C$502, 3, FALSE),
          VLOOKUP(DATE(YEAR('Calculation sheet'!$B46), MONTH('Calculation sheet'!$B46)-3, 1), Rates!$A$2:$C$502, 3, FALSE)
        )
      )
    ),
  IF($C$4&lt;1095,
    IFERROR(
      VLOOKUP(DATE(YEAR('Calculation sheet'!$B46), MONTH('Calculation sheet'!$B46), 1), Rates!$A$2:$D$502, 4, FALSE),
      IFERROR(
        VLOOKUP(DATE(YEAR('Calculation sheet'!$B46), MONTH('Calculation sheet'!$B46)-1, 1), Rates!$A$2:$D$502, 4, FALSE),
        IFERROR(
          VLOOKUP(DATE(YEAR('Calculation sheet'!$B46), MONTH('Calculation sheet'!$B46)-2, 1), Rates!$A$2:$D$502, 4, FALSE),
          VLOOKUP(DATE(YEAR('Calculation sheet'!$B46), MONTH('Calculation sheet'!$B46)-3, 1), Rates!$A$2:$D$502, 4, FALSE)
        )
      )
    ),
  IF($C$4&lt;1460,
    IFERROR(
      VLOOKUP(DATE(YEAR('Calculation sheet'!$B46), MONTH('Calculation sheet'!$B46), 1), Rates!$A$2:$E$502, 5, FALSE),
      IFERROR(
        VLOOKUP(DATE(YEAR('Calculation sheet'!$B46), MONTH('Calculation sheet'!$B46)-1, 1), Rates!$A$2:$E$502, 5, FALSE),
        IFERROR(
          VLOOKUP(DATE(YEAR('Calculation sheet'!$B46), MONTH('Calculation sheet'!$B46)-2, 1), Rates!$A$2:$E$502, 5, FALSE),
          VLOOKUP(DATE(YEAR('Calculation sheet'!$B46), MONTH('Calculation sheet'!$B46)-3, 1), Rates!$A$2:$E$502, 5, FALSE)
        )
      )
    ),
  IF($C$4&lt;1825,
    IFERROR(
      VLOOKUP(DATE(YEAR('Calculation sheet'!$B46), MONTH('Calculation sheet'!$B46), 1), Rates!$A$2:$F$502, 6, FALSE),
      IFERROR(
        VLOOKUP(DATE(YEAR('Calculation sheet'!$B46), MONTH('Calculation sheet'!$B46)-1, 1), Rates!$A$2:$F$502, 6, FALSE),
        IFERROR(
          VLOOKUP(DATE(YEAR('Calculation sheet'!$B46), MONTH('Calculation sheet'!$B46)-2, 1), Rates!$A$2:$F$502, 6, FALSE),
          VLOOKUP(DATE(YEAR('Calculation sheet'!$B46), MONTH('Calculation sheet'!$B46)-3, 1), Rates!$A$2:$F$502, 6, FALSE)
        )
      )
    ),
    IFERROR(
      VLOOKUP(DATE(YEAR('Calculation sheet'!$B46), MONTH('Calculation sheet'!$B46), 1), Rates!$A$2:$G$502, 7, FALSE),
      IFERROR(
        VLOOKUP(DATE(YEAR('Calculation sheet'!$B46), MONTH('Calculation sheet'!$B46)-1, 1), Rates!$A$2:$G$502, 7, FALSE),
        IFERROR(
          VLOOKUP(DATE(YEAR('Calculation sheet'!$B46), MONTH('Calculation sheet'!$B46)-2, 1), Rates!$A$2:$G$502, 7, FALSE),
          VLOOKUP(DATE(YEAR('Calculation sheet'!$B46), MONTH('Calculation sheet'!$B46)-3, 1), Rates!$A$2:$G$502,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Rates!$A$2:$C$502, 3, FALSE),
  IFERROR(VLOOKUP(DATE(YEAR('Calculation sheet'!$B46), MONTH('Calculation sheet'!$B46)-1, 1), Rates!$A$2:$C$502, 3, FALSE),
  IFERROR(VLOOKUP(DATE(YEAR('Calculation sheet'!$B46), MONTH('Calculation sheet'!$B46)-2, 1), Rates!$A$2:$C$502, 3, FALSE),
  ""))),
IF(Input!$B$10=Input!$I$3,
  IFERROR(VLOOKUP(DATE(YEAR('Calculation sheet'!$B46), MONTH('Calculation sheet'!$B46), 1), Rates!$A$2:$D$502, 4, FALSE),
  IFERROR(VLOOKUP(DATE(YEAR('Calculation sheet'!$B46), MONTH('Calculation sheet'!$B46)-1, 1), Rates!$A$2:$D$502, 4, FALSE),
  IFERROR(VLOOKUP(DATE(YEAR('Calculation sheet'!$B46), MONTH('Calculation sheet'!$B46)-2, 1), Rates!$A$2:$D$502, 4, FALSE),
  ""))),
IF(Input!$B$10=Input!$I$4,
  IFERROR(VLOOKUP(DATE(YEAR('Calculation sheet'!$B46), MONTH('Calculation sheet'!$B46), 1), Rates!$A$2:$E$502, 5, FALSE),
  IFERROR(VLOOKUP(DATE(YEAR('Calculation sheet'!$B46), MONTH('Calculation sheet'!$B46)-1, 1), Rates!$A$2:$E$502, 5, FALSE),
  IFERROR(VLOOKUP(DATE(YEAR('Calculation sheet'!$B46), MONTH('Calculation sheet'!$B46)-2, 1), Rates!$A$2:$E$502, 5, FALSE),
  ""))),
IF(Input!$B$10=Input!$I$5,
  IFERROR(VLOOKUP(DATE(YEAR('Calculation sheet'!$B46), MONTH('Calculation sheet'!$B46), 1), Rates!$A$2:$F$502, 6, FALSE),
  IFERROR(VLOOKUP(DATE(YEAR('Calculation sheet'!$B46), MONTH('Calculation sheet'!$B46)-1, 1), Rates!$A$2:$F$502, 6, FALSE),
  IFERROR(VLOOKUP(DATE(YEAR('Calculation sheet'!$B46), MONTH('Calculation sheet'!$B46)-2, 1), Rates!$A$2:$F$502, 6, FALSE),
  ""))),
IF(Input!$B$10=Input!$I$6,
  IFERROR(VLOOKUP(DATE(YEAR('Calculation sheet'!$B46), MONTH('Calculation sheet'!$B46), 1), Rates!$A$2:$G$502, 7, FALSE),
  IFERROR(VLOOKUP(DATE(YEAR('Calculation sheet'!$B46), MONTH('Calculation sheet'!$B46)-1, 1), Rates!$A$2:$G$502, 7, FALSE),
  IFERROR(VLOOKUP(DATE(YEAR('Calculation sheet'!$B46), MONTH('Calculation sheet'!$B46)-2, 1), Rates!$A$2:$G$502,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Rates!$A$2:$B$502, 2, FALSE),
      IFERROR(
        VLOOKUP(DATE(YEAR('Calculation sheet'!$B47), MONTH('Calculation sheet'!$B47)-1, 1), Rates!$A$2:$B$502, 2, FALSE),
        IFERROR(
          VLOOKUP(DATE(YEAR('Calculation sheet'!$B47), MONTH('Calculation sheet'!$B47)-2, 1), Rates!$A$2:$B$502, 2, FALSE),
          VLOOKUP(DATE(YEAR('Calculation sheet'!$B47), MONTH('Calculation sheet'!$B47)-3, 1), Rates!$A$2:$B$502, 2, FALSE)
        )
      )
    ),
  IF($C$4&lt;730,
    IFERROR(
      VLOOKUP(DATE(YEAR('Calculation sheet'!$B47), MONTH('Calculation sheet'!$B47), 1), Rates!$A$2:$C$502, 3, FALSE),
      IFERROR(
        VLOOKUP(DATE(YEAR('Calculation sheet'!$B47), MONTH('Calculation sheet'!$B47)-1, 1), Rates!$A$2:$C$502, 3, FALSE),
        IFERROR(
          VLOOKUP(DATE(YEAR('Calculation sheet'!$B47), MONTH('Calculation sheet'!$B47)-2, 1), Rates!$A$2:$C$502, 3, FALSE),
          VLOOKUP(DATE(YEAR('Calculation sheet'!$B47), MONTH('Calculation sheet'!$B47)-3, 1), Rates!$A$2:$C$502, 3, FALSE)
        )
      )
    ),
  IF($C$4&lt;1095,
    IFERROR(
      VLOOKUP(DATE(YEAR('Calculation sheet'!$B47), MONTH('Calculation sheet'!$B47), 1), Rates!$A$2:$D$502, 4, FALSE),
      IFERROR(
        VLOOKUP(DATE(YEAR('Calculation sheet'!$B47), MONTH('Calculation sheet'!$B47)-1, 1), Rates!$A$2:$D$502, 4, FALSE),
        IFERROR(
          VLOOKUP(DATE(YEAR('Calculation sheet'!$B47), MONTH('Calculation sheet'!$B47)-2, 1), Rates!$A$2:$D$502, 4, FALSE),
          VLOOKUP(DATE(YEAR('Calculation sheet'!$B47), MONTH('Calculation sheet'!$B47)-3, 1), Rates!$A$2:$D$502, 4, FALSE)
        )
      )
    ),
  IF($C$4&lt;1460,
    IFERROR(
      VLOOKUP(DATE(YEAR('Calculation sheet'!$B47), MONTH('Calculation sheet'!$B47), 1), Rates!$A$2:$E$502, 5, FALSE),
      IFERROR(
        VLOOKUP(DATE(YEAR('Calculation sheet'!$B47), MONTH('Calculation sheet'!$B47)-1, 1), Rates!$A$2:$E$502, 5, FALSE),
        IFERROR(
          VLOOKUP(DATE(YEAR('Calculation sheet'!$B47), MONTH('Calculation sheet'!$B47)-2, 1), Rates!$A$2:$E$502, 5, FALSE),
          VLOOKUP(DATE(YEAR('Calculation sheet'!$B47), MONTH('Calculation sheet'!$B47)-3, 1), Rates!$A$2:$E$502, 5, FALSE)
        )
      )
    ),
  IF($C$4&lt;1825,
    IFERROR(
      VLOOKUP(DATE(YEAR('Calculation sheet'!$B47), MONTH('Calculation sheet'!$B47), 1), Rates!$A$2:$F$502, 6, FALSE),
      IFERROR(
        VLOOKUP(DATE(YEAR('Calculation sheet'!$B47), MONTH('Calculation sheet'!$B47)-1, 1), Rates!$A$2:$F$502, 6, FALSE),
        IFERROR(
          VLOOKUP(DATE(YEAR('Calculation sheet'!$B47), MONTH('Calculation sheet'!$B47)-2, 1), Rates!$A$2:$F$502, 6, FALSE),
          VLOOKUP(DATE(YEAR('Calculation sheet'!$B47), MONTH('Calculation sheet'!$B47)-3, 1), Rates!$A$2:$F$502, 6, FALSE)
        )
      )
    ),
    IFERROR(
      VLOOKUP(DATE(YEAR('Calculation sheet'!$B47), MONTH('Calculation sheet'!$B47), 1), Rates!$A$2:$G$502, 7, FALSE),
      IFERROR(
        VLOOKUP(DATE(YEAR('Calculation sheet'!$B47), MONTH('Calculation sheet'!$B47)-1, 1), Rates!$A$2:$G$502, 7, FALSE),
        IFERROR(
          VLOOKUP(DATE(YEAR('Calculation sheet'!$B47), MONTH('Calculation sheet'!$B47)-2, 1), Rates!$A$2:$G$502, 7, FALSE),
          VLOOKUP(DATE(YEAR('Calculation sheet'!$B47), MONTH('Calculation sheet'!$B47)-3, 1), Rates!$A$2:$G$502,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Rates!$A$2:$C$502, 3, FALSE),
  IFERROR(VLOOKUP(DATE(YEAR('Calculation sheet'!$B47), MONTH('Calculation sheet'!$B47)-1, 1), Rates!$A$2:$C$502, 3, FALSE),
  IFERROR(VLOOKUP(DATE(YEAR('Calculation sheet'!$B47), MONTH('Calculation sheet'!$B47)-2, 1), Rates!$A$2:$C$502, 3, FALSE),
  ""))),
IF(Input!$B$10=Input!$I$3,
  IFERROR(VLOOKUP(DATE(YEAR('Calculation sheet'!$B47), MONTH('Calculation sheet'!$B47), 1), Rates!$A$2:$D$502, 4, FALSE),
  IFERROR(VLOOKUP(DATE(YEAR('Calculation sheet'!$B47), MONTH('Calculation sheet'!$B47)-1, 1), Rates!$A$2:$D$502, 4, FALSE),
  IFERROR(VLOOKUP(DATE(YEAR('Calculation sheet'!$B47), MONTH('Calculation sheet'!$B47)-2, 1), Rates!$A$2:$D$502, 4, FALSE),
  ""))),
IF(Input!$B$10=Input!$I$4,
  IFERROR(VLOOKUP(DATE(YEAR('Calculation sheet'!$B47), MONTH('Calculation sheet'!$B47), 1), Rates!$A$2:$E$502, 5, FALSE),
  IFERROR(VLOOKUP(DATE(YEAR('Calculation sheet'!$B47), MONTH('Calculation sheet'!$B47)-1, 1), Rates!$A$2:$E$502, 5, FALSE),
  IFERROR(VLOOKUP(DATE(YEAR('Calculation sheet'!$B47), MONTH('Calculation sheet'!$B47)-2, 1), Rates!$A$2:$E$502, 5, FALSE),
  ""))),
IF(Input!$B$10=Input!$I$5,
  IFERROR(VLOOKUP(DATE(YEAR('Calculation sheet'!$B47), MONTH('Calculation sheet'!$B47), 1), Rates!$A$2:$F$502, 6, FALSE),
  IFERROR(VLOOKUP(DATE(YEAR('Calculation sheet'!$B47), MONTH('Calculation sheet'!$B47)-1, 1), Rates!$A$2:$F$502, 6, FALSE),
  IFERROR(VLOOKUP(DATE(YEAR('Calculation sheet'!$B47), MONTH('Calculation sheet'!$B47)-2, 1), Rates!$A$2:$F$502, 6, FALSE),
  ""))),
IF(Input!$B$10=Input!$I$6,
  IFERROR(VLOOKUP(DATE(YEAR('Calculation sheet'!$B47), MONTH('Calculation sheet'!$B47), 1), Rates!$A$2:$G$502, 7, FALSE),
  IFERROR(VLOOKUP(DATE(YEAR('Calculation sheet'!$B47), MONTH('Calculation sheet'!$B47)-1, 1), Rates!$A$2:$G$502, 7, FALSE),
  IFERROR(VLOOKUP(DATE(YEAR('Calculation sheet'!$B47), MONTH('Calculation sheet'!$B47)-2, 1), Rates!$A$2:$G$502,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Rates!$A$2:$B$502, 2, FALSE),
      IFERROR(
        VLOOKUP(DATE(YEAR('Calculation sheet'!$B48), MONTH('Calculation sheet'!$B48)-1, 1), Rates!$A$2:$B$502, 2, FALSE),
        IFERROR(
          VLOOKUP(DATE(YEAR('Calculation sheet'!$B48), MONTH('Calculation sheet'!$B48)-2, 1), Rates!$A$2:$B$502, 2, FALSE),
          VLOOKUP(DATE(YEAR('Calculation sheet'!$B48), MONTH('Calculation sheet'!$B48)-3, 1), Rates!$A$2:$B$502, 2, FALSE)
        )
      )
    ),
  IF($C$4&lt;730,
    IFERROR(
      VLOOKUP(DATE(YEAR('Calculation sheet'!$B48), MONTH('Calculation sheet'!$B48), 1), Rates!$A$2:$C$502, 3, FALSE),
      IFERROR(
        VLOOKUP(DATE(YEAR('Calculation sheet'!$B48), MONTH('Calculation sheet'!$B48)-1, 1), Rates!$A$2:$C$502, 3, FALSE),
        IFERROR(
          VLOOKUP(DATE(YEAR('Calculation sheet'!$B48), MONTH('Calculation sheet'!$B48)-2, 1), Rates!$A$2:$C$502, 3, FALSE),
          VLOOKUP(DATE(YEAR('Calculation sheet'!$B48), MONTH('Calculation sheet'!$B48)-3, 1), Rates!$A$2:$C$502, 3, FALSE)
        )
      )
    ),
  IF($C$4&lt;1095,
    IFERROR(
      VLOOKUP(DATE(YEAR('Calculation sheet'!$B48), MONTH('Calculation sheet'!$B48), 1), Rates!$A$2:$D$502, 4, FALSE),
      IFERROR(
        VLOOKUP(DATE(YEAR('Calculation sheet'!$B48), MONTH('Calculation sheet'!$B48)-1, 1), Rates!$A$2:$D$502, 4, FALSE),
        IFERROR(
          VLOOKUP(DATE(YEAR('Calculation sheet'!$B48), MONTH('Calculation sheet'!$B48)-2, 1), Rates!$A$2:$D$502, 4, FALSE),
          VLOOKUP(DATE(YEAR('Calculation sheet'!$B48), MONTH('Calculation sheet'!$B48)-3, 1), Rates!$A$2:$D$502, 4, FALSE)
        )
      )
    ),
  IF($C$4&lt;1460,
    IFERROR(
      VLOOKUP(DATE(YEAR('Calculation sheet'!$B48), MONTH('Calculation sheet'!$B48), 1), Rates!$A$2:$E$502, 5, FALSE),
      IFERROR(
        VLOOKUP(DATE(YEAR('Calculation sheet'!$B48), MONTH('Calculation sheet'!$B48)-1, 1), Rates!$A$2:$E$502, 5, FALSE),
        IFERROR(
          VLOOKUP(DATE(YEAR('Calculation sheet'!$B48), MONTH('Calculation sheet'!$B48)-2, 1), Rates!$A$2:$E$502, 5, FALSE),
          VLOOKUP(DATE(YEAR('Calculation sheet'!$B48), MONTH('Calculation sheet'!$B48)-3, 1), Rates!$A$2:$E$502, 5, FALSE)
        )
      )
    ),
  IF($C$4&lt;1825,
    IFERROR(
      VLOOKUP(DATE(YEAR('Calculation sheet'!$B48), MONTH('Calculation sheet'!$B48), 1), Rates!$A$2:$F$502, 6, FALSE),
      IFERROR(
        VLOOKUP(DATE(YEAR('Calculation sheet'!$B48), MONTH('Calculation sheet'!$B48)-1, 1), Rates!$A$2:$F$502, 6, FALSE),
        IFERROR(
          VLOOKUP(DATE(YEAR('Calculation sheet'!$B48), MONTH('Calculation sheet'!$B48)-2, 1), Rates!$A$2:$F$502, 6, FALSE),
          VLOOKUP(DATE(YEAR('Calculation sheet'!$B48), MONTH('Calculation sheet'!$B48)-3, 1), Rates!$A$2:$F$502, 6, FALSE)
        )
      )
    ),
    IFERROR(
      VLOOKUP(DATE(YEAR('Calculation sheet'!$B48), MONTH('Calculation sheet'!$B48), 1), Rates!$A$2:$G$502, 7, FALSE),
      IFERROR(
        VLOOKUP(DATE(YEAR('Calculation sheet'!$B48), MONTH('Calculation sheet'!$B48)-1, 1), Rates!$A$2:$G$502, 7, FALSE),
        IFERROR(
          VLOOKUP(DATE(YEAR('Calculation sheet'!$B48), MONTH('Calculation sheet'!$B48)-2, 1), Rates!$A$2:$G$502, 7, FALSE),
          VLOOKUP(DATE(YEAR('Calculation sheet'!$B48), MONTH('Calculation sheet'!$B48)-3, 1), Rates!$A$2:$G$502,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Rates!$A$2:$C$502, 3, FALSE),
  IFERROR(VLOOKUP(DATE(YEAR('Calculation sheet'!$B48), MONTH('Calculation sheet'!$B48)-1, 1), Rates!$A$2:$C$502, 3, FALSE),
  IFERROR(VLOOKUP(DATE(YEAR('Calculation sheet'!$B48), MONTH('Calculation sheet'!$B48)-2, 1), Rates!$A$2:$C$502, 3, FALSE),
  ""))),
IF(Input!$B$10=Input!$I$3,
  IFERROR(VLOOKUP(DATE(YEAR('Calculation sheet'!$B48), MONTH('Calculation sheet'!$B48), 1), Rates!$A$2:$D$502, 4, FALSE),
  IFERROR(VLOOKUP(DATE(YEAR('Calculation sheet'!$B48), MONTH('Calculation sheet'!$B48)-1, 1), Rates!$A$2:$D$502, 4, FALSE),
  IFERROR(VLOOKUP(DATE(YEAR('Calculation sheet'!$B48), MONTH('Calculation sheet'!$B48)-2, 1), Rates!$A$2:$D$502, 4, FALSE),
  ""))),
IF(Input!$B$10=Input!$I$4,
  IFERROR(VLOOKUP(DATE(YEAR('Calculation sheet'!$B48), MONTH('Calculation sheet'!$B48), 1), Rates!$A$2:$E$502, 5, FALSE),
  IFERROR(VLOOKUP(DATE(YEAR('Calculation sheet'!$B48), MONTH('Calculation sheet'!$B48)-1, 1), Rates!$A$2:$E$502, 5, FALSE),
  IFERROR(VLOOKUP(DATE(YEAR('Calculation sheet'!$B48), MONTH('Calculation sheet'!$B48)-2, 1), Rates!$A$2:$E$502, 5, FALSE),
  ""))),
IF(Input!$B$10=Input!$I$5,
  IFERROR(VLOOKUP(DATE(YEAR('Calculation sheet'!$B48), MONTH('Calculation sheet'!$B48), 1), Rates!$A$2:$F$502, 6, FALSE),
  IFERROR(VLOOKUP(DATE(YEAR('Calculation sheet'!$B48), MONTH('Calculation sheet'!$B48)-1, 1), Rates!$A$2:$F$502, 6, FALSE),
  IFERROR(VLOOKUP(DATE(YEAR('Calculation sheet'!$B48), MONTH('Calculation sheet'!$B48)-2, 1), Rates!$A$2:$F$502, 6, FALSE),
  ""))),
IF(Input!$B$10=Input!$I$6,
  IFERROR(VLOOKUP(DATE(YEAR('Calculation sheet'!$B48), MONTH('Calculation sheet'!$B48), 1), Rates!$A$2:$G$502, 7, FALSE),
  IFERROR(VLOOKUP(DATE(YEAR('Calculation sheet'!$B48), MONTH('Calculation sheet'!$B48)-1, 1), Rates!$A$2:$G$502, 7, FALSE),
  IFERROR(VLOOKUP(DATE(YEAR('Calculation sheet'!$B48), MONTH('Calculation sheet'!$B48)-2, 1), Rates!$A$2:$G$502,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Rates!$A$2:$B$502, 2, FALSE),
      IFERROR(
        VLOOKUP(DATE(YEAR('Calculation sheet'!$B49), MONTH('Calculation sheet'!$B49)-1, 1), Rates!$A$2:$B$502, 2, FALSE),
        IFERROR(
          VLOOKUP(DATE(YEAR('Calculation sheet'!$B49), MONTH('Calculation sheet'!$B49)-2, 1), Rates!$A$2:$B$502, 2, FALSE),
          VLOOKUP(DATE(YEAR('Calculation sheet'!$B49), MONTH('Calculation sheet'!$B49)-3, 1), Rates!$A$2:$B$502, 2, FALSE)
        )
      )
    ),
  IF($C$4&lt;730,
    IFERROR(
      VLOOKUP(DATE(YEAR('Calculation sheet'!$B49), MONTH('Calculation sheet'!$B49), 1), Rates!$A$2:$C$502, 3, FALSE),
      IFERROR(
        VLOOKUP(DATE(YEAR('Calculation sheet'!$B49), MONTH('Calculation sheet'!$B49)-1, 1), Rates!$A$2:$C$502, 3, FALSE),
        IFERROR(
          VLOOKUP(DATE(YEAR('Calculation sheet'!$B49), MONTH('Calculation sheet'!$B49)-2, 1), Rates!$A$2:$C$502, 3, FALSE),
          VLOOKUP(DATE(YEAR('Calculation sheet'!$B49), MONTH('Calculation sheet'!$B49)-3, 1), Rates!$A$2:$C$502, 3, FALSE)
        )
      )
    ),
  IF($C$4&lt;1095,
    IFERROR(
      VLOOKUP(DATE(YEAR('Calculation sheet'!$B49), MONTH('Calculation sheet'!$B49), 1), Rates!$A$2:$D$502, 4, FALSE),
      IFERROR(
        VLOOKUP(DATE(YEAR('Calculation sheet'!$B49), MONTH('Calculation sheet'!$B49)-1, 1), Rates!$A$2:$D$502, 4, FALSE),
        IFERROR(
          VLOOKUP(DATE(YEAR('Calculation sheet'!$B49), MONTH('Calculation sheet'!$B49)-2, 1), Rates!$A$2:$D$502, 4, FALSE),
          VLOOKUP(DATE(YEAR('Calculation sheet'!$B49), MONTH('Calculation sheet'!$B49)-3, 1), Rates!$A$2:$D$502, 4, FALSE)
        )
      )
    ),
  IF($C$4&lt;1460,
    IFERROR(
      VLOOKUP(DATE(YEAR('Calculation sheet'!$B49), MONTH('Calculation sheet'!$B49), 1), Rates!$A$2:$E$502, 5, FALSE),
      IFERROR(
        VLOOKUP(DATE(YEAR('Calculation sheet'!$B49), MONTH('Calculation sheet'!$B49)-1, 1), Rates!$A$2:$E$502, 5, FALSE),
        IFERROR(
          VLOOKUP(DATE(YEAR('Calculation sheet'!$B49), MONTH('Calculation sheet'!$B49)-2, 1), Rates!$A$2:$E$502, 5, FALSE),
          VLOOKUP(DATE(YEAR('Calculation sheet'!$B49), MONTH('Calculation sheet'!$B49)-3, 1), Rates!$A$2:$E$502, 5, FALSE)
        )
      )
    ),
  IF($C$4&lt;1825,
    IFERROR(
      VLOOKUP(DATE(YEAR('Calculation sheet'!$B49), MONTH('Calculation sheet'!$B49), 1), Rates!$A$2:$F$502, 6, FALSE),
      IFERROR(
        VLOOKUP(DATE(YEAR('Calculation sheet'!$B49), MONTH('Calculation sheet'!$B49)-1, 1), Rates!$A$2:$F$502, 6, FALSE),
        IFERROR(
          VLOOKUP(DATE(YEAR('Calculation sheet'!$B49), MONTH('Calculation sheet'!$B49)-2, 1), Rates!$A$2:$F$502, 6, FALSE),
          VLOOKUP(DATE(YEAR('Calculation sheet'!$B49), MONTH('Calculation sheet'!$B49)-3, 1), Rates!$A$2:$F$502, 6, FALSE)
        )
      )
    ),
    IFERROR(
      VLOOKUP(DATE(YEAR('Calculation sheet'!$B49), MONTH('Calculation sheet'!$B49), 1), Rates!$A$2:$G$502, 7, FALSE),
      IFERROR(
        VLOOKUP(DATE(YEAR('Calculation sheet'!$B49), MONTH('Calculation sheet'!$B49)-1, 1), Rates!$A$2:$G$502, 7, FALSE),
        IFERROR(
          VLOOKUP(DATE(YEAR('Calculation sheet'!$B49), MONTH('Calculation sheet'!$B49)-2, 1), Rates!$A$2:$G$502, 7, FALSE),
          VLOOKUP(DATE(YEAR('Calculation sheet'!$B49), MONTH('Calculation sheet'!$B49)-3, 1), Rates!$A$2:$G$502,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Rates!$A$2:$C$502, 3, FALSE),
  IFERROR(VLOOKUP(DATE(YEAR('Calculation sheet'!$B49), MONTH('Calculation sheet'!$B49)-1, 1), Rates!$A$2:$C$502, 3, FALSE),
  IFERROR(VLOOKUP(DATE(YEAR('Calculation sheet'!$B49), MONTH('Calculation sheet'!$B49)-2, 1), Rates!$A$2:$C$502, 3, FALSE),
  ""))),
IF(Input!$B$10=Input!$I$3,
  IFERROR(VLOOKUP(DATE(YEAR('Calculation sheet'!$B49), MONTH('Calculation sheet'!$B49), 1), Rates!$A$2:$D$502, 4, FALSE),
  IFERROR(VLOOKUP(DATE(YEAR('Calculation sheet'!$B49), MONTH('Calculation sheet'!$B49)-1, 1), Rates!$A$2:$D$502, 4, FALSE),
  IFERROR(VLOOKUP(DATE(YEAR('Calculation sheet'!$B49), MONTH('Calculation sheet'!$B49)-2, 1), Rates!$A$2:$D$502, 4, FALSE),
  ""))),
IF(Input!$B$10=Input!$I$4,
  IFERROR(VLOOKUP(DATE(YEAR('Calculation sheet'!$B49), MONTH('Calculation sheet'!$B49), 1), Rates!$A$2:$E$502, 5, FALSE),
  IFERROR(VLOOKUP(DATE(YEAR('Calculation sheet'!$B49), MONTH('Calculation sheet'!$B49)-1, 1), Rates!$A$2:$E$502, 5, FALSE),
  IFERROR(VLOOKUP(DATE(YEAR('Calculation sheet'!$B49), MONTH('Calculation sheet'!$B49)-2, 1), Rates!$A$2:$E$502, 5, FALSE),
  ""))),
IF(Input!$B$10=Input!$I$5,
  IFERROR(VLOOKUP(DATE(YEAR('Calculation sheet'!$B49), MONTH('Calculation sheet'!$B49), 1), Rates!$A$2:$F$502, 6, FALSE),
  IFERROR(VLOOKUP(DATE(YEAR('Calculation sheet'!$B49), MONTH('Calculation sheet'!$B49)-1, 1), Rates!$A$2:$F$502, 6, FALSE),
  IFERROR(VLOOKUP(DATE(YEAR('Calculation sheet'!$B49), MONTH('Calculation sheet'!$B49)-2, 1), Rates!$A$2:$F$502, 6, FALSE),
  ""))),
IF(Input!$B$10=Input!$I$6,
  IFERROR(VLOOKUP(DATE(YEAR('Calculation sheet'!$B49), MONTH('Calculation sheet'!$B49), 1), Rates!$A$2:$G$502, 7, FALSE),
  IFERROR(VLOOKUP(DATE(YEAR('Calculation sheet'!$B49), MONTH('Calculation sheet'!$B49)-1, 1), Rates!$A$2:$G$502, 7, FALSE),
  IFERROR(VLOOKUP(DATE(YEAR('Calculation sheet'!$B49), MONTH('Calculation sheet'!$B49)-2, 1), Rates!$A$2:$G$502,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Rates!$A$2:$B$502, 2, FALSE),
      IFERROR(
        VLOOKUP(DATE(YEAR('Calculation sheet'!$B50), MONTH('Calculation sheet'!$B50)-1, 1), Rates!$A$2:$B$502, 2, FALSE),
        IFERROR(
          VLOOKUP(DATE(YEAR('Calculation sheet'!$B50), MONTH('Calculation sheet'!$B50)-2, 1), Rates!$A$2:$B$502, 2, FALSE),
          VLOOKUP(DATE(YEAR('Calculation sheet'!$B50), MONTH('Calculation sheet'!$B50)-3, 1), Rates!$A$2:$B$502, 2, FALSE)
        )
      )
    ),
  IF($C$4&lt;730,
    IFERROR(
      VLOOKUP(DATE(YEAR('Calculation sheet'!$B50), MONTH('Calculation sheet'!$B50), 1), Rates!$A$2:$C$502, 3, FALSE),
      IFERROR(
        VLOOKUP(DATE(YEAR('Calculation sheet'!$B50), MONTH('Calculation sheet'!$B50)-1, 1), Rates!$A$2:$C$502, 3, FALSE),
        IFERROR(
          VLOOKUP(DATE(YEAR('Calculation sheet'!$B50), MONTH('Calculation sheet'!$B50)-2, 1), Rates!$A$2:$C$502, 3, FALSE),
          VLOOKUP(DATE(YEAR('Calculation sheet'!$B50), MONTH('Calculation sheet'!$B50)-3, 1), Rates!$A$2:$C$502, 3, FALSE)
        )
      )
    ),
  IF($C$4&lt;1095,
    IFERROR(
      VLOOKUP(DATE(YEAR('Calculation sheet'!$B50), MONTH('Calculation sheet'!$B50), 1), Rates!$A$2:$D$502, 4, FALSE),
      IFERROR(
        VLOOKUP(DATE(YEAR('Calculation sheet'!$B50), MONTH('Calculation sheet'!$B50)-1, 1), Rates!$A$2:$D$502, 4, FALSE),
        IFERROR(
          VLOOKUP(DATE(YEAR('Calculation sheet'!$B50), MONTH('Calculation sheet'!$B50)-2, 1), Rates!$A$2:$D$502, 4, FALSE),
          VLOOKUP(DATE(YEAR('Calculation sheet'!$B50), MONTH('Calculation sheet'!$B50)-3, 1), Rates!$A$2:$D$502, 4, FALSE)
        )
      )
    ),
  IF($C$4&lt;1460,
    IFERROR(
      VLOOKUP(DATE(YEAR('Calculation sheet'!$B50), MONTH('Calculation sheet'!$B50), 1), Rates!$A$2:$E$502, 5, FALSE),
      IFERROR(
        VLOOKUP(DATE(YEAR('Calculation sheet'!$B50), MONTH('Calculation sheet'!$B50)-1, 1), Rates!$A$2:$E$502, 5, FALSE),
        IFERROR(
          VLOOKUP(DATE(YEAR('Calculation sheet'!$B50), MONTH('Calculation sheet'!$B50)-2, 1), Rates!$A$2:$E$502, 5, FALSE),
          VLOOKUP(DATE(YEAR('Calculation sheet'!$B50), MONTH('Calculation sheet'!$B50)-3, 1), Rates!$A$2:$E$502, 5, FALSE)
        )
      )
    ),
  IF($C$4&lt;1825,
    IFERROR(
      VLOOKUP(DATE(YEAR('Calculation sheet'!$B50), MONTH('Calculation sheet'!$B50), 1), Rates!$A$2:$F$502, 6, FALSE),
      IFERROR(
        VLOOKUP(DATE(YEAR('Calculation sheet'!$B50), MONTH('Calculation sheet'!$B50)-1, 1), Rates!$A$2:$F$502, 6, FALSE),
        IFERROR(
          VLOOKUP(DATE(YEAR('Calculation sheet'!$B50), MONTH('Calculation sheet'!$B50)-2, 1), Rates!$A$2:$F$502, 6, FALSE),
          VLOOKUP(DATE(YEAR('Calculation sheet'!$B50), MONTH('Calculation sheet'!$B50)-3, 1), Rates!$A$2:$F$502, 6, FALSE)
        )
      )
    ),
    IFERROR(
      VLOOKUP(DATE(YEAR('Calculation sheet'!$B50), MONTH('Calculation sheet'!$B50), 1), Rates!$A$2:$G$502, 7, FALSE),
      IFERROR(
        VLOOKUP(DATE(YEAR('Calculation sheet'!$B50), MONTH('Calculation sheet'!$B50)-1, 1), Rates!$A$2:$G$502, 7, FALSE),
        IFERROR(
          VLOOKUP(DATE(YEAR('Calculation sheet'!$B50), MONTH('Calculation sheet'!$B50)-2, 1), Rates!$A$2:$G$502, 7, FALSE),
          VLOOKUP(DATE(YEAR('Calculation sheet'!$B50), MONTH('Calculation sheet'!$B50)-3, 1), Rates!$A$2:$G$502,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Rates!$A$2:$C$502, 3, FALSE),
  IFERROR(VLOOKUP(DATE(YEAR('Calculation sheet'!$B50), MONTH('Calculation sheet'!$B50)-1, 1), Rates!$A$2:$C$502, 3, FALSE),
  IFERROR(VLOOKUP(DATE(YEAR('Calculation sheet'!$B50), MONTH('Calculation sheet'!$B50)-2, 1), Rates!$A$2:$C$502, 3, FALSE),
  ""))),
IF(Input!$B$10=Input!$I$3,
  IFERROR(VLOOKUP(DATE(YEAR('Calculation sheet'!$B50), MONTH('Calculation sheet'!$B50), 1), Rates!$A$2:$D$502, 4, FALSE),
  IFERROR(VLOOKUP(DATE(YEAR('Calculation sheet'!$B50), MONTH('Calculation sheet'!$B50)-1, 1), Rates!$A$2:$D$502, 4, FALSE),
  IFERROR(VLOOKUP(DATE(YEAR('Calculation sheet'!$B50), MONTH('Calculation sheet'!$B50)-2, 1), Rates!$A$2:$D$502, 4, FALSE),
  ""))),
IF(Input!$B$10=Input!$I$4,
  IFERROR(VLOOKUP(DATE(YEAR('Calculation sheet'!$B50), MONTH('Calculation sheet'!$B50), 1), Rates!$A$2:$E$502, 5, FALSE),
  IFERROR(VLOOKUP(DATE(YEAR('Calculation sheet'!$B50), MONTH('Calculation sheet'!$B50)-1, 1), Rates!$A$2:$E$502, 5, FALSE),
  IFERROR(VLOOKUP(DATE(YEAR('Calculation sheet'!$B50), MONTH('Calculation sheet'!$B50)-2, 1), Rates!$A$2:$E$502, 5, FALSE),
  ""))),
IF(Input!$B$10=Input!$I$5,
  IFERROR(VLOOKUP(DATE(YEAR('Calculation sheet'!$B50), MONTH('Calculation sheet'!$B50), 1), Rates!$A$2:$F$502, 6, FALSE),
  IFERROR(VLOOKUP(DATE(YEAR('Calculation sheet'!$B50), MONTH('Calculation sheet'!$B50)-1, 1), Rates!$A$2:$F$502, 6, FALSE),
  IFERROR(VLOOKUP(DATE(YEAR('Calculation sheet'!$B50), MONTH('Calculation sheet'!$B50)-2, 1), Rates!$A$2:$F$502, 6, FALSE),
  ""))),
IF(Input!$B$10=Input!$I$6,
  IFERROR(VLOOKUP(DATE(YEAR('Calculation sheet'!$B50), MONTH('Calculation sheet'!$B50), 1), Rates!$A$2:$G$502, 7, FALSE),
  IFERROR(VLOOKUP(DATE(YEAR('Calculation sheet'!$B50), MONTH('Calculation sheet'!$B50)-1, 1), Rates!$A$2:$G$502, 7, FALSE),
  IFERROR(VLOOKUP(DATE(YEAR('Calculation sheet'!$B50), MONTH('Calculation sheet'!$B50)-2, 1), Rates!$A$2:$G$502,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Rates!$A$2:$B$502, 2, FALSE),
      IFERROR(
        VLOOKUP(DATE(YEAR('Calculation sheet'!$B51), MONTH('Calculation sheet'!$B51)-1, 1), Rates!$A$2:$B$502, 2, FALSE),
        IFERROR(
          VLOOKUP(DATE(YEAR('Calculation sheet'!$B51), MONTH('Calculation sheet'!$B51)-2, 1), Rates!$A$2:$B$502, 2, FALSE),
          VLOOKUP(DATE(YEAR('Calculation sheet'!$B51), MONTH('Calculation sheet'!$B51)-3, 1), Rates!$A$2:$B$502, 2, FALSE)
        )
      )
    ),
  IF($C$4&lt;730,
    IFERROR(
      VLOOKUP(DATE(YEAR('Calculation sheet'!$B51), MONTH('Calculation sheet'!$B51), 1), Rates!$A$2:$C$502, 3, FALSE),
      IFERROR(
        VLOOKUP(DATE(YEAR('Calculation sheet'!$B51), MONTH('Calculation sheet'!$B51)-1, 1), Rates!$A$2:$C$502, 3, FALSE),
        IFERROR(
          VLOOKUP(DATE(YEAR('Calculation sheet'!$B51), MONTH('Calculation sheet'!$B51)-2, 1), Rates!$A$2:$C$502, 3, FALSE),
          VLOOKUP(DATE(YEAR('Calculation sheet'!$B51), MONTH('Calculation sheet'!$B51)-3, 1), Rates!$A$2:$C$502, 3, FALSE)
        )
      )
    ),
  IF($C$4&lt;1095,
    IFERROR(
      VLOOKUP(DATE(YEAR('Calculation sheet'!$B51), MONTH('Calculation sheet'!$B51), 1), Rates!$A$2:$D$502, 4, FALSE),
      IFERROR(
        VLOOKUP(DATE(YEAR('Calculation sheet'!$B51), MONTH('Calculation sheet'!$B51)-1, 1), Rates!$A$2:$D$502, 4, FALSE),
        IFERROR(
          VLOOKUP(DATE(YEAR('Calculation sheet'!$B51), MONTH('Calculation sheet'!$B51)-2, 1), Rates!$A$2:$D$502, 4, FALSE),
          VLOOKUP(DATE(YEAR('Calculation sheet'!$B51), MONTH('Calculation sheet'!$B51)-3, 1), Rates!$A$2:$D$502, 4, FALSE)
        )
      )
    ),
  IF($C$4&lt;1460,
    IFERROR(
      VLOOKUP(DATE(YEAR('Calculation sheet'!$B51), MONTH('Calculation sheet'!$B51), 1), Rates!$A$2:$E$502, 5, FALSE),
      IFERROR(
        VLOOKUP(DATE(YEAR('Calculation sheet'!$B51), MONTH('Calculation sheet'!$B51)-1, 1), Rates!$A$2:$E$502, 5, FALSE),
        IFERROR(
          VLOOKUP(DATE(YEAR('Calculation sheet'!$B51), MONTH('Calculation sheet'!$B51)-2, 1), Rates!$A$2:$E$502, 5, FALSE),
          VLOOKUP(DATE(YEAR('Calculation sheet'!$B51), MONTH('Calculation sheet'!$B51)-3, 1), Rates!$A$2:$E$502, 5, FALSE)
        )
      )
    ),
  IF($C$4&lt;1825,
    IFERROR(
      VLOOKUP(DATE(YEAR('Calculation sheet'!$B51), MONTH('Calculation sheet'!$B51), 1), Rates!$A$2:$F$502, 6, FALSE),
      IFERROR(
        VLOOKUP(DATE(YEAR('Calculation sheet'!$B51), MONTH('Calculation sheet'!$B51)-1, 1), Rates!$A$2:$F$502, 6, FALSE),
        IFERROR(
          VLOOKUP(DATE(YEAR('Calculation sheet'!$B51), MONTH('Calculation sheet'!$B51)-2, 1), Rates!$A$2:$F$502, 6, FALSE),
          VLOOKUP(DATE(YEAR('Calculation sheet'!$B51), MONTH('Calculation sheet'!$B51)-3, 1), Rates!$A$2:$F$502, 6, FALSE)
        )
      )
    ),
    IFERROR(
      VLOOKUP(DATE(YEAR('Calculation sheet'!$B51), MONTH('Calculation sheet'!$B51), 1), Rates!$A$2:$G$502, 7, FALSE),
      IFERROR(
        VLOOKUP(DATE(YEAR('Calculation sheet'!$B51), MONTH('Calculation sheet'!$B51)-1, 1), Rates!$A$2:$G$502, 7, FALSE),
        IFERROR(
          VLOOKUP(DATE(YEAR('Calculation sheet'!$B51), MONTH('Calculation sheet'!$B51)-2, 1), Rates!$A$2:$G$502, 7, FALSE),
          VLOOKUP(DATE(YEAR('Calculation sheet'!$B51), MONTH('Calculation sheet'!$B51)-3, 1), Rates!$A$2:$G$502,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Rates!$A$2:$C$502, 3, FALSE),
  IFERROR(VLOOKUP(DATE(YEAR('Calculation sheet'!$B51), MONTH('Calculation sheet'!$B51)-1, 1), Rates!$A$2:$C$502, 3, FALSE),
  IFERROR(VLOOKUP(DATE(YEAR('Calculation sheet'!$B51), MONTH('Calculation sheet'!$B51)-2, 1), Rates!$A$2:$C$502, 3, FALSE),
  ""))),
IF(Input!$B$10=Input!$I$3,
  IFERROR(VLOOKUP(DATE(YEAR('Calculation sheet'!$B51), MONTH('Calculation sheet'!$B51), 1), Rates!$A$2:$D$502, 4, FALSE),
  IFERROR(VLOOKUP(DATE(YEAR('Calculation sheet'!$B51), MONTH('Calculation sheet'!$B51)-1, 1), Rates!$A$2:$D$502, 4, FALSE),
  IFERROR(VLOOKUP(DATE(YEAR('Calculation sheet'!$B51), MONTH('Calculation sheet'!$B51)-2, 1), Rates!$A$2:$D$502, 4, FALSE),
  ""))),
IF(Input!$B$10=Input!$I$4,
  IFERROR(VLOOKUP(DATE(YEAR('Calculation sheet'!$B51), MONTH('Calculation sheet'!$B51), 1), Rates!$A$2:$E$502, 5, FALSE),
  IFERROR(VLOOKUP(DATE(YEAR('Calculation sheet'!$B51), MONTH('Calculation sheet'!$B51)-1, 1), Rates!$A$2:$E$502, 5, FALSE),
  IFERROR(VLOOKUP(DATE(YEAR('Calculation sheet'!$B51), MONTH('Calculation sheet'!$B51)-2, 1), Rates!$A$2:$E$502, 5, FALSE),
  ""))),
IF(Input!$B$10=Input!$I$5,
  IFERROR(VLOOKUP(DATE(YEAR('Calculation sheet'!$B51), MONTH('Calculation sheet'!$B51), 1), Rates!$A$2:$F$502, 6, FALSE),
  IFERROR(VLOOKUP(DATE(YEAR('Calculation sheet'!$B51), MONTH('Calculation sheet'!$B51)-1, 1), Rates!$A$2:$F$502, 6, FALSE),
  IFERROR(VLOOKUP(DATE(YEAR('Calculation sheet'!$B51), MONTH('Calculation sheet'!$B51)-2, 1), Rates!$A$2:$F$502, 6, FALSE),
  ""))),
IF(Input!$B$10=Input!$I$6,
  IFERROR(VLOOKUP(DATE(YEAR('Calculation sheet'!$B51), MONTH('Calculation sheet'!$B51), 1), Rates!$A$2:$G$502, 7, FALSE),
  IFERROR(VLOOKUP(DATE(YEAR('Calculation sheet'!$B51), MONTH('Calculation sheet'!$B51)-1, 1), Rates!$A$2:$G$502, 7, FALSE),
  IFERROR(VLOOKUP(DATE(YEAR('Calculation sheet'!$B51), MONTH('Calculation sheet'!$B51)-2, 1), Rates!$A$2:$G$502,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Rates!$A$2:$B$502, 2, FALSE),
      IFERROR(
        VLOOKUP(DATE(YEAR('Calculation sheet'!$B52), MONTH('Calculation sheet'!$B52)-1, 1), Rates!$A$2:$B$502, 2, FALSE),
        IFERROR(
          VLOOKUP(DATE(YEAR('Calculation sheet'!$B52), MONTH('Calculation sheet'!$B52)-2, 1), Rates!$A$2:$B$502, 2, FALSE),
          VLOOKUP(DATE(YEAR('Calculation sheet'!$B52), MONTH('Calculation sheet'!$B52)-3, 1), Rates!$A$2:$B$502, 2, FALSE)
        )
      )
    ),
  IF($C$4&lt;730,
    IFERROR(
      VLOOKUP(DATE(YEAR('Calculation sheet'!$B52), MONTH('Calculation sheet'!$B52), 1), Rates!$A$2:$C$502, 3, FALSE),
      IFERROR(
        VLOOKUP(DATE(YEAR('Calculation sheet'!$B52), MONTH('Calculation sheet'!$B52)-1, 1), Rates!$A$2:$C$502, 3, FALSE),
        IFERROR(
          VLOOKUP(DATE(YEAR('Calculation sheet'!$B52), MONTH('Calculation sheet'!$B52)-2, 1), Rates!$A$2:$C$502, 3, FALSE),
          VLOOKUP(DATE(YEAR('Calculation sheet'!$B52), MONTH('Calculation sheet'!$B52)-3, 1), Rates!$A$2:$C$502, 3, FALSE)
        )
      )
    ),
  IF($C$4&lt;1095,
    IFERROR(
      VLOOKUP(DATE(YEAR('Calculation sheet'!$B52), MONTH('Calculation sheet'!$B52), 1), Rates!$A$2:$D$502, 4, FALSE),
      IFERROR(
        VLOOKUP(DATE(YEAR('Calculation sheet'!$B52), MONTH('Calculation sheet'!$B52)-1, 1), Rates!$A$2:$D$502, 4, FALSE),
        IFERROR(
          VLOOKUP(DATE(YEAR('Calculation sheet'!$B52), MONTH('Calculation sheet'!$B52)-2, 1), Rates!$A$2:$D$502, 4, FALSE),
          VLOOKUP(DATE(YEAR('Calculation sheet'!$B52), MONTH('Calculation sheet'!$B52)-3, 1), Rates!$A$2:$D$502, 4, FALSE)
        )
      )
    ),
  IF($C$4&lt;1460,
    IFERROR(
      VLOOKUP(DATE(YEAR('Calculation sheet'!$B52), MONTH('Calculation sheet'!$B52), 1), Rates!$A$2:$E$502, 5, FALSE),
      IFERROR(
        VLOOKUP(DATE(YEAR('Calculation sheet'!$B52), MONTH('Calculation sheet'!$B52)-1, 1), Rates!$A$2:$E$502, 5, FALSE),
        IFERROR(
          VLOOKUP(DATE(YEAR('Calculation sheet'!$B52), MONTH('Calculation sheet'!$B52)-2, 1), Rates!$A$2:$E$502, 5, FALSE),
          VLOOKUP(DATE(YEAR('Calculation sheet'!$B52), MONTH('Calculation sheet'!$B52)-3, 1), Rates!$A$2:$E$502, 5, FALSE)
        )
      )
    ),
  IF($C$4&lt;1825,
    IFERROR(
      VLOOKUP(DATE(YEAR('Calculation sheet'!$B52), MONTH('Calculation sheet'!$B52), 1), Rates!$A$2:$F$502, 6, FALSE),
      IFERROR(
        VLOOKUP(DATE(YEAR('Calculation sheet'!$B52), MONTH('Calculation sheet'!$B52)-1, 1), Rates!$A$2:$F$502, 6, FALSE),
        IFERROR(
          VLOOKUP(DATE(YEAR('Calculation sheet'!$B52), MONTH('Calculation sheet'!$B52)-2, 1), Rates!$A$2:$F$502, 6, FALSE),
          VLOOKUP(DATE(YEAR('Calculation sheet'!$B52), MONTH('Calculation sheet'!$B52)-3, 1), Rates!$A$2:$F$502, 6, FALSE)
        )
      )
    ),
    IFERROR(
      VLOOKUP(DATE(YEAR('Calculation sheet'!$B52), MONTH('Calculation sheet'!$B52), 1), Rates!$A$2:$G$502, 7, FALSE),
      IFERROR(
        VLOOKUP(DATE(YEAR('Calculation sheet'!$B52), MONTH('Calculation sheet'!$B52)-1, 1), Rates!$A$2:$G$502, 7, FALSE),
        IFERROR(
          VLOOKUP(DATE(YEAR('Calculation sheet'!$B52), MONTH('Calculation sheet'!$B52)-2, 1), Rates!$A$2:$G$502, 7, FALSE),
          VLOOKUP(DATE(YEAR('Calculation sheet'!$B52), MONTH('Calculation sheet'!$B52)-3, 1), Rates!$A$2:$G$502,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Rates!$A$2:$C$502, 3, FALSE),
  IFERROR(VLOOKUP(DATE(YEAR('Calculation sheet'!$B52), MONTH('Calculation sheet'!$B52)-1, 1), Rates!$A$2:$C$502, 3, FALSE),
  IFERROR(VLOOKUP(DATE(YEAR('Calculation sheet'!$B52), MONTH('Calculation sheet'!$B52)-2, 1), Rates!$A$2:$C$502, 3, FALSE),
  ""))),
IF(Input!$B$10=Input!$I$3,
  IFERROR(VLOOKUP(DATE(YEAR('Calculation sheet'!$B52), MONTH('Calculation sheet'!$B52), 1), Rates!$A$2:$D$502, 4, FALSE),
  IFERROR(VLOOKUP(DATE(YEAR('Calculation sheet'!$B52), MONTH('Calculation sheet'!$B52)-1, 1), Rates!$A$2:$D$502, 4, FALSE),
  IFERROR(VLOOKUP(DATE(YEAR('Calculation sheet'!$B52), MONTH('Calculation sheet'!$B52)-2, 1), Rates!$A$2:$D$502, 4, FALSE),
  ""))),
IF(Input!$B$10=Input!$I$4,
  IFERROR(VLOOKUP(DATE(YEAR('Calculation sheet'!$B52), MONTH('Calculation sheet'!$B52), 1), Rates!$A$2:$E$502, 5, FALSE),
  IFERROR(VLOOKUP(DATE(YEAR('Calculation sheet'!$B52), MONTH('Calculation sheet'!$B52)-1, 1), Rates!$A$2:$E$502, 5, FALSE),
  IFERROR(VLOOKUP(DATE(YEAR('Calculation sheet'!$B52), MONTH('Calculation sheet'!$B52)-2, 1), Rates!$A$2:$E$502, 5, FALSE),
  ""))),
IF(Input!$B$10=Input!$I$5,
  IFERROR(VLOOKUP(DATE(YEAR('Calculation sheet'!$B52), MONTH('Calculation sheet'!$B52), 1), Rates!$A$2:$F$502, 6, FALSE),
  IFERROR(VLOOKUP(DATE(YEAR('Calculation sheet'!$B52), MONTH('Calculation sheet'!$B52)-1, 1), Rates!$A$2:$F$502, 6, FALSE),
  IFERROR(VLOOKUP(DATE(YEAR('Calculation sheet'!$B52), MONTH('Calculation sheet'!$B52)-2, 1), Rates!$A$2:$F$502, 6, FALSE),
  ""))),
IF(Input!$B$10=Input!$I$6,
  IFERROR(VLOOKUP(DATE(YEAR('Calculation sheet'!$B52), MONTH('Calculation sheet'!$B52), 1), Rates!$A$2:$G$502, 7, FALSE),
  IFERROR(VLOOKUP(DATE(YEAR('Calculation sheet'!$B52), MONTH('Calculation sheet'!$B52)-1, 1), Rates!$A$2:$G$502, 7, FALSE),
  IFERROR(VLOOKUP(DATE(YEAR('Calculation sheet'!$B52), MONTH('Calculation sheet'!$B52)-2, 1), Rates!$A$2:$G$502,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Rates!$A$2:$B$502, 2, FALSE),
      IFERROR(
        VLOOKUP(DATE(YEAR('Calculation sheet'!$B53), MONTH('Calculation sheet'!$B53)-1, 1), Rates!$A$2:$B$502, 2, FALSE),
        IFERROR(
          VLOOKUP(DATE(YEAR('Calculation sheet'!$B53), MONTH('Calculation sheet'!$B53)-2, 1), Rates!$A$2:$B$502, 2, FALSE),
          VLOOKUP(DATE(YEAR('Calculation sheet'!$B53), MONTH('Calculation sheet'!$B53)-3, 1), Rates!$A$2:$B$502, 2, FALSE)
        )
      )
    ),
  IF($C$4&lt;730,
    IFERROR(
      VLOOKUP(DATE(YEAR('Calculation sheet'!$B53), MONTH('Calculation sheet'!$B53), 1), Rates!$A$2:$C$502, 3, FALSE),
      IFERROR(
        VLOOKUP(DATE(YEAR('Calculation sheet'!$B53), MONTH('Calculation sheet'!$B53)-1, 1), Rates!$A$2:$C$502, 3, FALSE),
        IFERROR(
          VLOOKUP(DATE(YEAR('Calculation sheet'!$B53), MONTH('Calculation sheet'!$B53)-2, 1), Rates!$A$2:$C$502, 3, FALSE),
          VLOOKUP(DATE(YEAR('Calculation sheet'!$B53), MONTH('Calculation sheet'!$B53)-3, 1), Rates!$A$2:$C$502, 3, FALSE)
        )
      )
    ),
  IF($C$4&lt;1095,
    IFERROR(
      VLOOKUP(DATE(YEAR('Calculation sheet'!$B53), MONTH('Calculation sheet'!$B53), 1), Rates!$A$2:$D$502, 4, FALSE),
      IFERROR(
        VLOOKUP(DATE(YEAR('Calculation sheet'!$B53), MONTH('Calculation sheet'!$B53)-1, 1), Rates!$A$2:$D$502, 4, FALSE),
        IFERROR(
          VLOOKUP(DATE(YEAR('Calculation sheet'!$B53), MONTH('Calculation sheet'!$B53)-2, 1), Rates!$A$2:$D$502, 4, FALSE),
          VLOOKUP(DATE(YEAR('Calculation sheet'!$B53), MONTH('Calculation sheet'!$B53)-3, 1), Rates!$A$2:$D$502, 4, FALSE)
        )
      )
    ),
  IF($C$4&lt;1460,
    IFERROR(
      VLOOKUP(DATE(YEAR('Calculation sheet'!$B53), MONTH('Calculation sheet'!$B53), 1), Rates!$A$2:$E$502, 5, FALSE),
      IFERROR(
        VLOOKUP(DATE(YEAR('Calculation sheet'!$B53), MONTH('Calculation sheet'!$B53)-1, 1), Rates!$A$2:$E$502, 5, FALSE),
        IFERROR(
          VLOOKUP(DATE(YEAR('Calculation sheet'!$B53), MONTH('Calculation sheet'!$B53)-2, 1), Rates!$A$2:$E$502, 5, FALSE),
          VLOOKUP(DATE(YEAR('Calculation sheet'!$B53), MONTH('Calculation sheet'!$B53)-3, 1), Rates!$A$2:$E$502, 5, FALSE)
        )
      )
    ),
  IF($C$4&lt;1825,
    IFERROR(
      VLOOKUP(DATE(YEAR('Calculation sheet'!$B53), MONTH('Calculation sheet'!$B53), 1), Rates!$A$2:$F$502, 6, FALSE),
      IFERROR(
        VLOOKUP(DATE(YEAR('Calculation sheet'!$B53), MONTH('Calculation sheet'!$B53)-1, 1), Rates!$A$2:$F$502, 6, FALSE),
        IFERROR(
          VLOOKUP(DATE(YEAR('Calculation sheet'!$B53), MONTH('Calculation sheet'!$B53)-2, 1), Rates!$A$2:$F$502, 6, FALSE),
          VLOOKUP(DATE(YEAR('Calculation sheet'!$B53), MONTH('Calculation sheet'!$B53)-3, 1), Rates!$A$2:$F$502, 6, FALSE)
        )
      )
    ),
    IFERROR(
      VLOOKUP(DATE(YEAR('Calculation sheet'!$B53), MONTH('Calculation sheet'!$B53), 1), Rates!$A$2:$G$502, 7, FALSE),
      IFERROR(
        VLOOKUP(DATE(YEAR('Calculation sheet'!$B53), MONTH('Calculation sheet'!$B53)-1, 1), Rates!$A$2:$G$502, 7, FALSE),
        IFERROR(
          VLOOKUP(DATE(YEAR('Calculation sheet'!$B53), MONTH('Calculation sheet'!$B53)-2, 1), Rates!$A$2:$G$502, 7, FALSE),
          VLOOKUP(DATE(YEAR('Calculation sheet'!$B53), MONTH('Calculation sheet'!$B53)-3, 1), Rates!$A$2:$G$502,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Rates!$A$2:$C$502, 3, FALSE),
  IFERROR(VLOOKUP(DATE(YEAR('Calculation sheet'!$B53), MONTH('Calculation sheet'!$B53)-1, 1), Rates!$A$2:$C$502, 3, FALSE),
  IFERROR(VLOOKUP(DATE(YEAR('Calculation sheet'!$B53), MONTH('Calculation sheet'!$B53)-2, 1), Rates!$A$2:$C$502, 3, FALSE),
  ""))),
IF(Input!$B$10=Input!$I$3,
  IFERROR(VLOOKUP(DATE(YEAR('Calculation sheet'!$B53), MONTH('Calculation sheet'!$B53), 1), Rates!$A$2:$D$502, 4, FALSE),
  IFERROR(VLOOKUP(DATE(YEAR('Calculation sheet'!$B53), MONTH('Calculation sheet'!$B53)-1, 1), Rates!$A$2:$D$502, 4, FALSE),
  IFERROR(VLOOKUP(DATE(YEAR('Calculation sheet'!$B53), MONTH('Calculation sheet'!$B53)-2, 1), Rates!$A$2:$D$502, 4, FALSE),
  ""))),
IF(Input!$B$10=Input!$I$4,
  IFERROR(VLOOKUP(DATE(YEAR('Calculation sheet'!$B53), MONTH('Calculation sheet'!$B53), 1), Rates!$A$2:$E$502, 5, FALSE),
  IFERROR(VLOOKUP(DATE(YEAR('Calculation sheet'!$B53), MONTH('Calculation sheet'!$B53)-1, 1), Rates!$A$2:$E$502, 5, FALSE),
  IFERROR(VLOOKUP(DATE(YEAR('Calculation sheet'!$B53), MONTH('Calculation sheet'!$B53)-2, 1), Rates!$A$2:$E$502, 5, FALSE),
  ""))),
IF(Input!$B$10=Input!$I$5,
  IFERROR(VLOOKUP(DATE(YEAR('Calculation sheet'!$B53), MONTH('Calculation sheet'!$B53), 1), Rates!$A$2:$F$502, 6, FALSE),
  IFERROR(VLOOKUP(DATE(YEAR('Calculation sheet'!$B53), MONTH('Calculation sheet'!$B53)-1, 1), Rates!$A$2:$F$502, 6, FALSE),
  IFERROR(VLOOKUP(DATE(YEAR('Calculation sheet'!$B53), MONTH('Calculation sheet'!$B53)-2, 1), Rates!$A$2:$F$502, 6, FALSE),
  ""))),
IF(Input!$B$10=Input!$I$6,
  IFERROR(VLOOKUP(DATE(YEAR('Calculation sheet'!$B53), MONTH('Calculation sheet'!$B53), 1), Rates!$A$2:$G$502, 7, FALSE),
  IFERROR(VLOOKUP(DATE(YEAR('Calculation sheet'!$B53), MONTH('Calculation sheet'!$B53)-1, 1), Rates!$A$2:$G$502, 7, FALSE),
  IFERROR(VLOOKUP(DATE(YEAR('Calculation sheet'!$B53), MONTH('Calculation sheet'!$B53)-2, 1), Rates!$A$2:$G$502,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Rates!$A$2:$B$502, 2, FALSE),
      IFERROR(
        VLOOKUP(DATE(YEAR('Calculation sheet'!$B54), MONTH('Calculation sheet'!$B54)-1, 1), Rates!$A$2:$B$502, 2, FALSE),
        IFERROR(
          VLOOKUP(DATE(YEAR('Calculation sheet'!$B54), MONTH('Calculation sheet'!$B54)-2, 1), Rates!$A$2:$B$502, 2, FALSE),
          VLOOKUP(DATE(YEAR('Calculation sheet'!$B54), MONTH('Calculation sheet'!$B54)-3, 1), Rates!$A$2:$B$502, 2, FALSE)
        )
      )
    ),
  IF($C$4&lt;730,
    IFERROR(
      VLOOKUP(DATE(YEAR('Calculation sheet'!$B54), MONTH('Calculation sheet'!$B54), 1), Rates!$A$2:$C$502, 3, FALSE),
      IFERROR(
        VLOOKUP(DATE(YEAR('Calculation sheet'!$B54), MONTH('Calculation sheet'!$B54)-1, 1), Rates!$A$2:$C$502, 3, FALSE),
        IFERROR(
          VLOOKUP(DATE(YEAR('Calculation sheet'!$B54), MONTH('Calculation sheet'!$B54)-2, 1), Rates!$A$2:$C$502, 3, FALSE),
          VLOOKUP(DATE(YEAR('Calculation sheet'!$B54), MONTH('Calculation sheet'!$B54)-3, 1), Rates!$A$2:$C$502, 3, FALSE)
        )
      )
    ),
  IF($C$4&lt;1095,
    IFERROR(
      VLOOKUP(DATE(YEAR('Calculation sheet'!$B54), MONTH('Calculation sheet'!$B54), 1), Rates!$A$2:$D$502, 4, FALSE),
      IFERROR(
        VLOOKUP(DATE(YEAR('Calculation sheet'!$B54), MONTH('Calculation sheet'!$B54)-1, 1), Rates!$A$2:$D$502, 4, FALSE),
        IFERROR(
          VLOOKUP(DATE(YEAR('Calculation sheet'!$B54), MONTH('Calculation sheet'!$B54)-2, 1), Rates!$A$2:$D$502, 4, FALSE),
          VLOOKUP(DATE(YEAR('Calculation sheet'!$B54), MONTH('Calculation sheet'!$B54)-3, 1), Rates!$A$2:$D$502, 4, FALSE)
        )
      )
    ),
  IF($C$4&lt;1460,
    IFERROR(
      VLOOKUP(DATE(YEAR('Calculation sheet'!$B54), MONTH('Calculation sheet'!$B54), 1), Rates!$A$2:$E$502, 5, FALSE),
      IFERROR(
        VLOOKUP(DATE(YEAR('Calculation sheet'!$B54), MONTH('Calculation sheet'!$B54)-1, 1), Rates!$A$2:$E$502, 5, FALSE),
        IFERROR(
          VLOOKUP(DATE(YEAR('Calculation sheet'!$B54), MONTH('Calculation sheet'!$B54)-2, 1), Rates!$A$2:$E$502, 5, FALSE),
          VLOOKUP(DATE(YEAR('Calculation sheet'!$B54), MONTH('Calculation sheet'!$B54)-3, 1), Rates!$A$2:$E$502, 5, FALSE)
        )
      )
    ),
  IF($C$4&lt;1825,
    IFERROR(
      VLOOKUP(DATE(YEAR('Calculation sheet'!$B54), MONTH('Calculation sheet'!$B54), 1), Rates!$A$2:$F$502, 6, FALSE),
      IFERROR(
        VLOOKUP(DATE(YEAR('Calculation sheet'!$B54), MONTH('Calculation sheet'!$B54)-1, 1), Rates!$A$2:$F$502, 6, FALSE),
        IFERROR(
          VLOOKUP(DATE(YEAR('Calculation sheet'!$B54), MONTH('Calculation sheet'!$B54)-2, 1), Rates!$A$2:$F$502, 6, FALSE),
          VLOOKUP(DATE(YEAR('Calculation sheet'!$B54), MONTH('Calculation sheet'!$B54)-3, 1), Rates!$A$2:$F$502, 6, FALSE)
        )
      )
    ),
    IFERROR(
      VLOOKUP(DATE(YEAR('Calculation sheet'!$B54), MONTH('Calculation sheet'!$B54), 1), Rates!$A$2:$G$502, 7, FALSE),
      IFERROR(
        VLOOKUP(DATE(YEAR('Calculation sheet'!$B54), MONTH('Calculation sheet'!$B54)-1, 1), Rates!$A$2:$G$502, 7, FALSE),
        IFERROR(
          VLOOKUP(DATE(YEAR('Calculation sheet'!$B54), MONTH('Calculation sheet'!$B54)-2, 1), Rates!$A$2:$G$502, 7, FALSE),
          VLOOKUP(DATE(YEAR('Calculation sheet'!$B54), MONTH('Calculation sheet'!$B54)-3, 1), Rates!$A$2:$G$502,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Rates!$A$2:$C$502, 3, FALSE),
  IFERROR(VLOOKUP(DATE(YEAR('Calculation sheet'!$B54), MONTH('Calculation sheet'!$B54)-1, 1), Rates!$A$2:$C$502, 3, FALSE),
  IFERROR(VLOOKUP(DATE(YEAR('Calculation sheet'!$B54), MONTH('Calculation sheet'!$B54)-2, 1), Rates!$A$2:$C$502, 3, FALSE),
  ""))),
IF(Input!$B$10=Input!$I$3,
  IFERROR(VLOOKUP(DATE(YEAR('Calculation sheet'!$B54), MONTH('Calculation sheet'!$B54), 1), Rates!$A$2:$D$502, 4, FALSE),
  IFERROR(VLOOKUP(DATE(YEAR('Calculation sheet'!$B54), MONTH('Calculation sheet'!$B54)-1, 1), Rates!$A$2:$D$502, 4, FALSE),
  IFERROR(VLOOKUP(DATE(YEAR('Calculation sheet'!$B54), MONTH('Calculation sheet'!$B54)-2, 1), Rates!$A$2:$D$502, 4, FALSE),
  ""))),
IF(Input!$B$10=Input!$I$4,
  IFERROR(VLOOKUP(DATE(YEAR('Calculation sheet'!$B54), MONTH('Calculation sheet'!$B54), 1), Rates!$A$2:$E$502, 5, FALSE),
  IFERROR(VLOOKUP(DATE(YEAR('Calculation sheet'!$B54), MONTH('Calculation sheet'!$B54)-1, 1), Rates!$A$2:$E$502, 5, FALSE),
  IFERROR(VLOOKUP(DATE(YEAR('Calculation sheet'!$B54), MONTH('Calculation sheet'!$B54)-2, 1), Rates!$A$2:$E$502, 5, FALSE),
  ""))),
IF(Input!$B$10=Input!$I$5,
  IFERROR(VLOOKUP(DATE(YEAR('Calculation sheet'!$B54), MONTH('Calculation sheet'!$B54), 1), Rates!$A$2:$F$502, 6, FALSE),
  IFERROR(VLOOKUP(DATE(YEAR('Calculation sheet'!$B54), MONTH('Calculation sheet'!$B54)-1, 1), Rates!$A$2:$F$502, 6, FALSE),
  IFERROR(VLOOKUP(DATE(YEAR('Calculation sheet'!$B54), MONTH('Calculation sheet'!$B54)-2, 1), Rates!$A$2:$F$502, 6, FALSE),
  ""))),
IF(Input!$B$10=Input!$I$6,
  IFERROR(VLOOKUP(DATE(YEAR('Calculation sheet'!$B54), MONTH('Calculation sheet'!$B54), 1), Rates!$A$2:$G$502, 7, FALSE),
  IFERROR(VLOOKUP(DATE(YEAR('Calculation sheet'!$B54), MONTH('Calculation sheet'!$B54)-1, 1), Rates!$A$2:$G$502, 7, FALSE),
  IFERROR(VLOOKUP(DATE(YEAR('Calculation sheet'!$B54), MONTH('Calculation sheet'!$B54)-2, 1), Rates!$A$2:$G$502,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Rates!$A$2:$B$502, 2, FALSE),
      IFERROR(
        VLOOKUP(DATE(YEAR('Calculation sheet'!$B55), MONTH('Calculation sheet'!$B55)-1, 1), Rates!$A$2:$B$502, 2, FALSE),
        IFERROR(
          VLOOKUP(DATE(YEAR('Calculation sheet'!$B55), MONTH('Calculation sheet'!$B55)-2, 1), Rates!$A$2:$B$502, 2, FALSE),
          VLOOKUP(DATE(YEAR('Calculation sheet'!$B55), MONTH('Calculation sheet'!$B55)-3, 1), Rates!$A$2:$B$502, 2, FALSE)
        )
      )
    ),
  IF($C$4&lt;730,
    IFERROR(
      VLOOKUP(DATE(YEAR('Calculation sheet'!$B55), MONTH('Calculation sheet'!$B55), 1), Rates!$A$2:$C$502, 3, FALSE),
      IFERROR(
        VLOOKUP(DATE(YEAR('Calculation sheet'!$B55), MONTH('Calculation sheet'!$B55)-1, 1), Rates!$A$2:$C$502, 3, FALSE),
        IFERROR(
          VLOOKUP(DATE(YEAR('Calculation sheet'!$B55), MONTH('Calculation sheet'!$B55)-2, 1), Rates!$A$2:$C$502, 3, FALSE),
          VLOOKUP(DATE(YEAR('Calculation sheet'!$B55), MONTH('Calculation sheet'!$B55)-3, 1), Rates!$A$2:$C$502, 3, FALSE)
        )
      )
    ),
  IF($C$4&lt;1095,
    IFERROR(
      VLOOKUP(DATE(YEAR('Calculation sheet'!$B55), MONTH('Calculation sheet'!$B55), 1), Rates!$A$2:$D$502, 4, FALSE),
      IFERROR(
        VLOOKUP(DATE(YEAR('Calculation sheet'!$B55), MONTH('Calculation sheet'!$B55)-1, 1), Rates!$A$2:$D$502, 4, FALSE),
        IFERROR(
          VLOOKUP(DATE(YEAR('Calculation sheet'!$B55), MONTH('Calculation sheet'!$B55)-2, 1), Rates!$A$2:$D$502, 4, FALSE),
          VLOOKUP(DATE(YEAR('Calculation sheet'!$B55), MONTH('Calculation sheet'!$B55)-3, 1), Rates!$A$2:$D$502, 4, FALSE)
        )
      )
    ),
  IF($C$4&lt;1460,
    IFERROR(
      VLOOKUP(DATE(YEAR('Calculation sheet'!$B55), MONTH('Calculation sheet'!$B55), 1), Rates!$A$2:$E$502, 5, FALSE),
      IFERROR(
        VLOOKUP(DATE(YEAR('Calculation sheet'!$B55), MONTH('Calculation sheet'!$B55)-1, 1), Rates!$A$2:$E$502, 5, FALSE),
        IFERROR(
          VLOOKUP(DATE(YEAR('Calculation sheet'!$B55), MONTH('Calculation sheet'!$B55)-2, 1), Rates!$A$2:$E$502, 5, FALSE),
          VLOOKUP(DATE(YEAR('Calculation sheet'!$B55), MONTH('Calculation sheet'!$B55)-3, 1), Rates!$A$2:$E$502, 5, FALSE)
        )
      )
    ),
  IF($C$4&lt;1825,
    IFERROR(
      VLOOKUP(DATE(YEAR('Calculation sheet'!$B55), MONTH('Calculation sheet'!$B55), 1), Rates!$A$2:$F$502, 6, FALSE),
      IFERROR(
        VLOOKUP(DATE(YEAR('Calculation sheet'!$B55), MONTH('Calculation sheet'!$B55)-1, 1), Rates!$A$2:$F$502, 6, FALSE),
        IFERROR(
          VLOOKUP(DATE(YEAR('Calculation sheet'!$B55), MONTH('Calculation sheet'!$B55)-2, 1), Rates!$A$2:$F$502, 6, FALSE),
          VLOOKUP(DATE(YEAR('Calculation sheet'!$B55), MONTH('Calculation sheet'!$B55)-3, 1), Rates!$A$2:$F$502, 6, FALSE)
        )
      )
    ),
    IFERROR(
      VLOOKUP(DATE(YEAR('Calculation sheet'!$B55), MONTH('Calculation sheet'!$B55), 1), Rates!$A$2:$G$502, 7, FALSE),
      IFERROR(
        VLOOKUP(DATE(YEAR('Calculation sheet'!$B55), MONTH('Calculation sheet'!$B55)-1, 1), Rates!$A$2:$G$502, 7, FALSE),
        IFERROR(
          VLOOKUP(DATE(YEAR('Calculation sheet'!$B55), MONTH('Calculation sheet'!$B55)-2, 1), Rates!$A$2:$G$502, 7, FALSE),
          VLOOKUP(DATE(YEAR('Calculation sheet'!$B55), MONTH('Calculation sheet'!$B55)-3, 1), Rates!$A$2:$G$502,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Rates!$A$2:$C$502, 3, FALSE),
  IFERROR(VLOOKUP(DATE(YEAR('Calculation sheet'!$B55), MONTH('Calculation sheet'!$B55)-1, 1), Rates!$A$2:$C$502, 3, FALSE),
  IFERROR(VLOOKUP(DATE(YEAR('Calculation sheet'!$B55), MONTH('Calculation sheet'!$B55)-2, 1), Rates!$A$2:$C$502, 3, FALSE),
  ""))),
IF(Input!$B$10=Input!$I$3,
  IFERROR(VLOOKUP(DATE(YEAR('Calculation sheet'!$B55), MONTH('Calculation sheet'!$B55), 1), Rates!$A$2:$D$502, 4, FALSE),
  IFERROR(VLOOKUP(DATE(YEAR('Calculation sheet'!$B55), MONTH('Calculation sheet'!$B55)-1, 1), Rates!$A$2:$D$502, 4, FALSE),
  IFERROR(VLOOKUP(DATE(YEAR('Calculation sheet'!$B55), MONTH('Calculation sheet'!$B55)-2, 1), Rates!$A$2:$D$502, 4, FALSE),
  ""))),
IF(Input!$B$10=Input!$I$4,
  IFERROR(VLOOKUP(DATE(YEAR('Calculation sheet'!$B55), MONTH('Calculation sheet'!$B55), 1), Rates!$A$2:$E$502, 5, FALSE),
  IFERROR(VLOOKUP(DATE(YEAR('Calculation sheet'!$B55), MONTH('Calculation sheet'!$B55)-1, 1), Rates!$A$2:$E$502, 5, FALSE),
  IFERROR(VLOOKUP(DATE(YEAR('Calculation sheet'!$B55), MONTH('Calculation sheet'!$B55)-2, 1), Rates!$A$2:$E$502, 5, FALSE),
  ""))),
IF(Input!$B$10=Input!$I$5,
  IFERROR(VLOOKUP(DATE(YEAR('Calculation sheet'!$B55), MONTH('Calculation sheet'!$B55), 1), Rates!$A$2:$F$502, 6, FALSE),
  IFERROR(VLOOKUP(DATE(YEAR('Calculation sheet'!$B55), MONTH('Calculation sheet'!$B55)-1, 1), Rates!$A$2:$F$502, 6, FALSE),
  IFERROR(VLOOKUP(DATE(YEAR('Calculation sheet'!$B55), MONTH('Calculation sheet'!$B55)-2, 1), Rates!$A$2:$F$502, 6, FALSE),
  ""))),
IF(Input!$B$10=Input!$I$6,
  IFERROR(VLOOKUP(DATE(YEAR('Calculation sheet'!$B55), MONTH('Calculation sheet'!$B55), 1), Rates!$A$2:$G$502, 7, FALSE),
  IFERROR(VLOOKUP(DATE(YEAR('Calculation sheet'!$B55), MONTH('Calculation sheet'!$B55)-1, 1), Rates!$A$2:$G$502, 7, FALSE),
  IFERROR(VLOOKUP(DATE(YEAR('Calculation sheet'!$B55), MONTH('Calculation sheet'!$B55)-2, 1), Rates!$A$2:$G$502,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Rates!$A$2:$B$502, 2, FALSE),
      IFERROR(
        VLOOKUP(DATE(YEAR('Calculation sheet'!$B56), MONTH('Calculation sheet'!$B56)-1, 1), Rates!$A$2:$B$502, 2, FALSE),
        IFERROR(
          VLOOKUP(DATE(YEAR('Calculation sheet'!$B56), MONTH('Calculation sheet'!$B56)-2, 1), Rates!$A$2:$B$502, 2, FALSE),
          VLOOKUP(DATE(YEAR('Calculation sheet'!$B56), MONTH('Calculation sheet'!$B56)-3, 1), Rates!$A$2:$B$502, 2, FALSE)
        )
      )
    ),
  IF($C$4&lt;730,
    IFERROR(
      VLOOKUP(DATE(YEAR('Calculation sheet'!$B56), MONTH('Calculation sheet'!$B56), 1), Rates!$A$2:$C$502, 3, FALSE),
      IFERROR(
        VLOOKUP(DATE(YEAR('Calculation sheet'!$B56), MONTH('Calculation sheet'!$B56)-1, 1), Rates!$A$2:$C$502, 3, FALSE),
        IFERROR(
          VLOOKUP(DATE(YEAR('Calculation sheet'!$B56), MONTH('Calculation sheet'!$B56)-2, 1), Rates!$A$2:$C$502, 3, FALSE),
          VLOOKUP(DATE(YEAR('Calculation sheet'!$B56), MONTH('Calculation sheet'!$B56)-3, 1), Rates!$A$2:$C$502, 3, FALSE)
        )
      )
    ),
  IF($C$4&lt;1095,
    IFERROR(
      VLOOKUP(DATE(YEAR('Calculation sheet'!$B56), MONTH('Calculation sheet'!$B56), 1), Rates!$A$2:$D$502, 4, FALSE),
      IFERROR(
        VLOOKUP(DATE(YEAR('Calculation sheet'!$B56), MONTH('Calculation sheet'!$B56)-1, 1), Rates!$A$2:$D$502, 4, FALSE),
        IFERROR(
          VLOOKUP(DATE(YEAR('Calculation sheet'!$B56), MONTH('Calculation sheet'!$B56)-2, 1), Rates!$A$2:$D$502, 4, FALSE),
          VLOOKUP(DATE(YEAR('Calculation sheet'!$B56), MONTH('Calculation sheet'!$B56)-3, 1), Rates!$A$2:$D$502, 4, FALSE)
        )
      )
    ),
  IF($C$4&lt;1460,
    IFERROR(
      VLOOKUP(DATE(YEAR('Calculation sheet'!$B56), MONTH('Calculation sheet'!$B56), 1), Rates!$A$2:$E$502, 5, FALSE),
      IFERROR(
        VLOOKUP(DATE(YEAR('Calculation sheet'!$B56), MONTH('Calculation sheet'!$B56)-1, 1), Rates!$A$2:$E$502, 5, FALSE),
        IFERROR(
          VLOOKUP(DATE(YEAR('Calculation sheet'!$B56), MONTH('Calculation sheet'!$B56)-2, 1), Rates!$A$2:$E$502, 5, FALSE),
          VLOOKUP(DATE(YEAR('Calculation sheet'!$B56), MONTH('Calculation sheet'!$B56)-3, 1), Rates!$A$2:$E$502, 5, FALSE)
        )
      )
    ),
  IF($C$4&lt;1825,
    IFERROR(
      VLOOKUP(DATE(YEAR('Calculation sheet'!$B56), MONTH('Calculation sheet'!$B56), 1), Rates!$A$2:$F$502, 6, FALSE),
      IFERROR(
        VLOOKUP(DATE(YEAR('Calculation sheet'!$B56), MONTH('Calculation sheet'!$B56)-1, 1), Rates!$A$2:$F$502, 6, FALSE),
        IFERROR(
          VLOOKUP(DATE(YEAR('Calculation sheet'!$B56), MONTH('Calculation sheet'!$B56)-2, 1), Rates!$A$2:$F$502, 6, FALSE),
          VLOOKUP(DATE(YEAR('Calculation sheet'!$B56), MONTH('Calculation sheet'!$B56)-3, 1), Rates!$A$2:$F$502, 6, FALSE)
        )
      )
    ),
    IFERROR(
      VLOOKUP(DATE(YEAR('Calculation sheet'!$B56), MONTH('Calculation sheet'!$B56), 1), Rates!$A$2:$G$502, 7, FALSE),
      IFERROR(
        VLOOKUP(DATE(YEAR('Calculation sheet'!$B56), MONTH('Calculation sheet'!$B56)-1, 1), Rates!$A$2:$G$502, 7, FALSE),
        IFERROR(
          VLOOKUP(DATE(YEAR('Calculation sheet'!$B56), MONTH('Calculation sheet'!$B56)-2, 1), Rates!$A$2:$G$502, 7, FALSE),
          VLOOKUP(DATE(YEAR('Calculation sheet'!$B56), MONTH('Calculation sheet'!$B56)-3, 1), Rates!$A$2:$G$502,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Rates!$A$2:$C$502, 3, FALSE),
  IFERROR(VLOOKUP(DATE(YEAR('Calculation sheet'!$B56), MONTH('Calculation sheet'!$B56)-1, 1), Rates!$A$2:$C$502, 3, FALSE),
  IFERROR(VLOOKUP(DATE(YEAR('Calculation sheet'!$B56), MONTH('Calculation sheet'!$B56)-2, 1), Rates!$A$2:$C$502, 3, FALSE),
  ""))),
IF(Input!$B$10=Input!$I$3,
  IFERROR(VLOOKUP(DATE(YEAR('Calculation sheet'!$B56), MONTH('Calculation sheet'!$B56), 1), Rates!$A$2:$D$502, 4, FALSE),
  IFERROR(VLOOKUP(DATE(YEAR('Calculation sheet'!$B56), MONTH('Calculation sheet'!$B56)-1, 1), Rates!$A$2:$D$502, 4, FALSE),
  IFERROR(VLOOKUP(DATE(YEAR('Calculation sheet'!$B56), MONTH('Calculation sheet'!$B56)-2, 1), Rates!$A$2:$D$502, 4, FALSE),
  ""))),
IF(Input!$B$10=Input!$I$4,
  IFERROR(VLOOKUP(DATE(YEAR('Calculation sheet'!$B56), MONTH('Calculation sheet'!$B56), 1), Rates!$A$2:$E$502, 5, FALSE),
  IFERROR(VLOOKUP(DATE(YEAR('Calculation sheet'!$B56), MONTH('Calculation sheet'!$B56)-1, 1), Rates!$A$2:$E$502, 5, FALSE),
  IFERROR(VLOOKUP(DATE(YEAR('Calculation sheet'!$B56), MONTH('Calculation sheet'!$B56)-2, 1), Rates!$A$2:$E$502, 5, FALSE),
  ""))),
IF(Input!$B$10=Input!$I$5,
  IFERROR(VLOOKUP(DATE(YEAR('Calculation sheet'!$B56), MONTH('Calculation sheet'!$B56), 1), Rates!$A$2:$F$502, 6, FALSE),
  IFERROR(VLOOKUP(DATE(YEAR('Calculation sheet'!$B56), MONTH('Calculation sheet'!$B56)-1, 1), Rates!$A$2:$F$502, 6, FALSE),
  IFERROR(VLOOKUP(DATE(YEAR('Calculation sheet'!$B56), MONTH('Calculation sheet'!$B56)-2, 1), Rates!$A$2:$F$502, 6, FALSE),
  ""))),
IF(Input!$B$10=Input!$I$6,
  IFERROR(VLOOKUP(DATE(YEAR('Calculation sheet'!$B56), MONTH('Calculation sheet'!$B56), 1), Rates!$A$2:$G$502, 7, FALSE),
  IFERROR(VLOOKUP(DATE(YEAR('Calculation sheet'!$B56), MONTH('Calculation sheet'!$B56)-1, 1), Rates!$A$2:$G$502, 7, FALSE),
  IFERROR(VLOOKUP(DATE(YEAR('Calculation sheet'!$B56), MONTH('Calculation sheet'!$B56)-2, 1), Rates!$A$2:$G$502,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Rates!$A$2:$B$502, 2, FALSE),
      IFERROR(
        VLOOKUP(DATE(YEAR('Calculation sheet'!$B57), MONTH('Calculation sheet'!$B57)-1, 1), Rates!$A$2:$B$502, 2, FALSE),
        IFERROR(
          VLOOKUP(DATE(YEAR('Calculation sheet'!$B57), MONTH('Calculation sheet'!$B57)-2, 1), Rates!$A$2:$B$502, 2, FALSE),
          VLOOKUP(DATE(YEAR('Calculation sheet'!$B57), MONTH('Calculation sheet'!$B57)-3, 1), Rates!$A$2:$B$502, 2, FALSE)
        )
      )
    ),
  IF($C$4&lt;730,
    IFERROR(
      VLOOKUP(DATE(YEAR('Calculation sheet'!$B57), MONTH('Calculation sheet'!$B57), 1), Rates!$A$2:$C$502, 3, FALSE),
      IFERROR(
        VLOOKUP(DATE(YEAR('Calculation sheet'!$B57), MONTH('Calculation sheet'!$B57)-1, 1), Rates!$A$2:$C$502, 3, FALSE),
        IFERROR(
          VLOOKUP(DATE(YEAR('Calculation sheet'!$B57), MONTH('Calculation sheet'!$B57)-2, 1), Rates!$A$2:$C$502, 3, FALSE),
          VLOOKUP(DATE(YEAR('Calculation sheet'!$B57), MONTH('Calculation sheet'!$B57)-3, 1), Rates!$A$2:$C$502, 3, FALSE)
        )
      )
    ),
  IF($C$4&lt;1095,
    IFERROR(
      VLOOKUP(DATE(YEAR('Calculation sheet'!$B57), MONTH('Calculation sheet'!$B57), 1), Rates!$A$2:$D$502, 4, FALSE),
      IFERROR(
        VLOOKUP(DATE(YEAR('Calculation sheet'!$B57), MONTH('Calculation sheet'!$B57)-1, 1), Rates!$A$2:$D$502, 4, FALSE),
        IFERROR(
          VLOOKUP(DATE(YEAR('Calculation sheet'!$B57), MONTH('Calculation sheet'!$B57)-2, 1), Rates!$A$2:$D$502, 4, FALSE),
          VLOOKUP(DATE(YEAR('Calculation sheet'!$B57), MONTH('Calculation sheet'!$B57)-3, 1), Rates!$A$2:$D$502, 4, FALSE)
        )
      )
    ),
  IF($C$4&lt;1460,
    IFERROR(
      VLOOKUP(DATE(YEAR('Calculation sheet'!$B57), MONTH('Calculation sheet'!$B57), 1), Rates!$A$2:$E$502, 5, FALSE),
      IFERROR(
        VLOOKUP(DATE(YEAR('Calculation sheet'!$B57), MONTH('Calculation sheet'!$B57)-1, 1), Rates!$A$2:$E$502, 5, FALSE),
        IFERROR(
          VLOOKUP(DATE(YEAR('Calculation sheet'!$B57), MONTH('Calculation sheet'!$B57)-2, 1), Rates!$A$2:$E$502, 5, FALSE),
          VLOOKUP(DATE(YEAR('Calculation sheet'!$B57), MONTH('Calculation sheet'!$B57)-3, 1), Rates!$A$2:$E$502, 5, FALSE)
        )
      )
    ),
  IF($C$4&lt;1825,
    IFERROR(
      VLOOKUP(DATE(YEAR('Calculation sheet'!$B57), MONTH('Calculation sheet'!$B57), 1), Rates!$A$2:$F$502, 6, FALSE),
      IFERROR(
        VLOOKUP(DATE(YEAR('Calculation sheet'!$B57), MONTH('Calculation sheet'!$B57)-1, 1), Rates!$A$2:$F$502, 6, FALSE),
        IFERROR(
          VLOOKUP(DATE(YEAR('Calculation sheet'!$B57), MONTH('Calculation sheet'!$B57)-2, 1), Rates!$A$2:$F$502, 6, FALSE),
          VLOOKUP(DATE(YEAR('Calculation sheet'!$B57), MONTH('Calculation sheet'!$B57)-3, 1), Rates!$A$2:$F$502, 6, FALSE)
        )
      )
    ),
    IFERROR(
      VLOOKUP(DATE(YEAR('Calculation sheet'!$B57), MONTH('Calculation sheet'!$B57), 1), Rates!$A$2:$G$502, 7, FALSE),
      IFERROR(
        VLOOKUP(DATE(YEAR('Calculation sheet'!$B57), MONTH('Calculation sheet'!$B57)-1, 1), Rates!$A$2:$G$502, 7, FALSE),
        IFERROR(
          VLOOKUP(DATE(YEAR('Calculation sheet'!$B57), MONTH('Calculation sheet'!$B57)-2, 1), Rates!$A$2:$G$502, 7, FALSE),
          VLOOKUP(DATE(YEAR('Calculation sheet'!$B57), MONTH('Calculation sheet'!$B57)-3, 1), Rates!$A$2:$G$502,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Rates!$A$2:$C$502, 3, FALSE),
  IFERROR(VLOOKUP(DATE(YEAR('Calculation sheet'!$B57), MONTH('Calculation sheet'!$B57)-1, 1), Rates!$A$2:$C$502, 3, FALSE),
  IFERROR(VLOOKUP(DATE(YEAR('Calculation sheet'!$B57), MONTH('Calculation sheet'!$B57)-2, 1), Rates!$A$2:$C$502, 3, FALSE),
  ""))),
IF(Input!$B$10=Input!$I$3,
  IFERROR(VLOOKUP(DATE(YEAR('Calculation sheet'!$B57), MONTH('Calculation sheet'!$B57), 1), Rates!$A$2:$D$502, 4, FALSE),
  IFERROR(VLOOKUP(DATE(YEAR('Calculation sheet'!$B57), MONTH('Calculation sheet'!$B57)-1, 1), Rates!$A$2:$D$502, 4, FALSE),
  IFERROR(VLOOKUP(DATE(YEAR('Calculation sheet'!$B57), MONTH('Calculation sheet'!$B57)-2, 1), Rates!$A$2:$D$502, 4, FALSE),
  ""))),
IF(Input!$B$10=Input!$I$4,
  IFERROR(VLOOKUP(DATE(YEAR('Calculation sheet'!$B57), MONTH('Calculation sheet'!$B57), 1), Rates!$A$2:$E$502, 5, FALSE),
  IFERROR(VLOOKUP(DATE(YEAR('Calculation sheet'!$B57), MONTH('Calculation sheet'!$B57)-1, 1), Rates!$A$2:$E$502, 5, FALSE),
  IFERROR(VLOOKUP(DATE(YEAR('Calculation sheet'!$B57), MONTH('Calculation sheet'!$B57)-2, 1), Rates!$A$2:$E$502, 5, FALSE),
  ""))),
IF(Input!$B$10=Input!$I$5,
  IFERROR(VLOOKUP(DATE(YEAR('Calculation sheet'!$B57), MONTH('Calculation sheet'!$B57), 1), Rates!$A$2:$F$502, 6, FALSE),
  IFERROR(VLOOKUP(DATE(YEAR('Calculation sheet'!$B57), MONTH('Calculation sheet'!$B57)-1, 1), Rates!$A$2:$F$502, 6, FALSE),
  IFERROR(VLOOKUP(DATE(YEAR('Calculation sheet'!$B57), MONTH('Calculation sheet'!$B57)-2, 1), Rates!$A$2:$F$502, 6, FALSE),
  ""))),
IF(Input!$B$10=Input!$I$6,
  IFERROR(VLOOKUP(DATE(YEAR('Calculation sheet'!$B57), MONTH('Calculation sheet'!$B57), 1), Rates!$A$2:$G$502, 7, FALSE),
  IFERROR(VLOOKUP(DATE(YEAR('Calculation sheet'!$B57), MONTH('Calculation sheet'!$B57)-1, 1), Rates!$A$2:$G$502, 7, FALSE),
  IFERROR(VLOOKUP(DATE(YEAR('Calculation sheet'!$B57), MONTH('Calculation sheet'!$B57)-2, 1), Rates!$A$2:$G$502,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Rates!$A$2:$B$502, 2, FALSE),
      IFERROR(
        VLOOKUP(DATE(YEAR('Calculation sheet'!$B58), MONTH('Calculation sheet'!$B58)-1, 1), Rates!$A$2:$B$502, 2, FALSE),
        IFERROR(
          VLOOKUP(DATE(YEAR('Calculation sheet'!$B58), MONTH('Calculation sheet'!$B58)-2, 1), Rates!$A$2:$B$502, 2, FALSE),
          VLOOKUP(DATE(YEAR('Calculation sheet'!$B58), MONTH('Calculation sheet'!$B58)-3, 1), Rates!$A$2:$B$502, 2, FALSE)
        )
      )
    ),
  IF($C$4&lt;730,
    IFERROR(
      VLOOKUP(DATE(YEAR('Calculation sheet'!$B58), MONTH('Calculation sheet'!$B58), 1), Rates!$A$2:$C$502, 3, FALSE),
      IFERROR(
        VLOOKUP(DATE(YEAR('Calculation sheet'!$B58), MONTH('Calculation sheet'!$B58)-1, 1), Rates!$A$2:$C$502, 3, FALSE),
        IFERROR(
          VLOOKUP(DATE(YEAR('Calculation sheet'!$B58), MONTH('Calculation sheet'!$B58)-2, 1), Rates!$A$2:$C$502, 3, FALSE),
          VLOOKUP(DATE(YEAR('Calculation sheet'!$B58), MONTH('Calculation sheet'!$B58)-3, 1), Rates!$A$2:$C$502, 3, FALSE)
        )
      )
    ),
  IF($C$4&lt;1095,
    IFERROR(
      VLOOKUP(DATE(YEAR('Calculation sheet'!$B58), MONTH('Calculation sheet'!$B58), 1), Rates!$A$2:$D$502, 4, FALSE),
      IFERROR(
        VLOOKUP(DATE(YEAR('Calculation sheet'!$B58), MONTH('Calculation sheet'!$B58)-1, 1), Rates!$A$2:$D$502, 4, FALSE),
        IFERROR(
          VLOOKUP(DATE(YEAR('Calculation sheet'!$B58), MONTH('Calculation sheet'!$B58)-2, 1), Rates!$A$2:$D$502, 4, FALSE),
          VLOOKUP(DATE(YEAR('Calculation sheet'!$B58), MONTH('Calculation sheet'!$B58)-3, 1), Rates!$A$2:$D$502, 4, FALSE)
        )
      )
    ),
  IF($C$4&lt;1460,
    IFERROR(
      VLOOKUP(DATE(YEAR('Calculation sheet'!$B58), MONTH('Calculation sheet'!$B58), 1), Rates!$A$2:$E$502, 5, FALSE),
      IFERROR(
        VLOOKUP(DATE(YEAR('Calculation sheet'!$B58), MONTH('Calculation sheet'!$B58)-1, 1), Rates!$A$2:$E$502, 5, FALSE),
        IFERROR(
          VLOOKUP(DATE(YEAR('Calculation sheet'!$B58), MONTH('Calculation sheet'!$B58)-2, 1), Rates!$A$2:$E$502, 5, FALSE),
          VLOOKUP(DATE(YEAR('Calculation sheet'!$B58), MONTH('Calculation sheet'!$B58)-3, 1), Rates!$A$2:$E$502, 5, FALSE)
        )
      )
    ),
  IF($C$4&lt;1825,
    IFERROR(
      VLOOKUP(DATE(YEAR('Calculation sheet'!$B58), MONTH('Calculation sheet'!$B58), 1), Rates!$A$2:$F$502, 6, FALSE),
      IFERROR(
        VLOOKUP(DATE(YEAR('Calculation sheet'!$B58), MONTH('Calculation sheet'!$B58)-1, 1), Rates!$A$2:$F$502, 6, FALSE),
        IFERROR(
          VLOOKUP(DATE(YEAR('Calculation sheet'!$B58), MONTH('Calculation sheet'!$B58)-2, 1), Rates!$A$2:$F$502, 6, FALSE),
          VLOOKUP(DATE(YEAR('Calculation sheet'!$B58), MONTH('Calculation sheet'!$B58)-3, 1), Rates!$A$2:$F$502, 6, FALSE)
        )
      )
    ),
    IFERROR(
      VLOOKUP(DATE(YEAR('Calculation sheet'!$B58), MONTH('Calculation sheet'!$B58), 1), Rates!$A$2:$G$502, 7, FALSE),
      IFERROR(
        VLOOKUP(DATE(YEAR('Calculation sheet'!$B58), MONTH('Calculation sheet'!$B58)-1, 1), Rates!$A$2:$G$502, 7, FALSE),
        IFERROR(
          VLOOKUP(DATE(YEAR('Calculation sheet'!$B58), MONTH('Calculation sheet'!$B58)-2, 1), Rates!$A$2:$G$502, 7, FALSE),
          VLOOKUP(DATE(YEAR('Calculation sheet'!$B58), MONTH('Calculation sheet'!$B58)-3, 1), Rates!$A$2:$G$502,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Rates!$A$2:$C$502, 3, FALSE),
  IFERROR(VLOOKUP(DATE(YEAR('Calculation sheet'!$B58), MONTH('Calculation sheet'!$B58)-1, 1), Rates!$A$2:$C$502, 3, FALSE),
  IFERROR(VLOOKUP(DATE(YEAR('Calculation sheet'!$B58), MONTH('Calculation sheet'!$B58)-2, 1), Rates!$A$2:$C$502, 3, FALSE),
  ""))),
IF(Input!$B$10=Input!$I$3,
  IFERROR(VLOOKUP(DATE(YEAR('Calculation sheet'!$B58), MONTH('Calculation sheet'!$B58), 1), Rates!$A$2:$D$502, 4, FALSE),
  IFERROR(VLOOKUP(DATE(YEAR('Calculation sheet'!$B58), MONTH('Calculation sheet'!$B58)-1, 1), Rates!$A$2:$D$502, 4, FALSE),
  IFERROR(VLOOKUP(DATE(YEAR('Calculation sheet'!$B58), MONTH('Calculation sheet'!$B58)-2, 1), Rates!$A$2:$D$502, 4, FALSE),
  ""))),
IF(Input!$B$10=Input!$I$4,
  IFERROR(VLOOKUP(DATE(YEAR('Calculation sheet'!$B58), MONTH('Calculation sheet'!$B58), 1), Rates!$A$2:$E$502, 5, FALSE),
  IFERROR(VLOOKUP(DATE(YEAR('Calculation sheet'!$B58), MONTH('Calculation sheet'!$B58)-1, 1), Rates!$A$2:$E$502, 5, FALSE),
  IFERROR(VLOOKUP(DATE(YEAR('Calculation sheet'!$B58), MONTH('Calculation sheet'!$B58)-2, 1), Rates!$A$2:$E$502, 5, FALSE),
  ""))),
IF(Input!$B$10=Input!$I$5,
  IFERROR(VLOOKUP(DATE(YEAR('Calculation sheet'!$B58), MONTH('Calculation sheet'!$B58), 1), Rates!$A$2:$F$502, 6, FALSE),
  IFERROR(VLOOKUP(DATE(YEAR('Calculation sheet'!$B58), MONTH('Calculation sheet'!$B58)-1, 1), Rates!$A$2:$F$502, 6, FALSE),
  IFERROR(VLOOKUP(DATE(YEAR('Calculation sheet'!$B58), MONTH('Calculation sheet'!$B58)-2, 1), Rates!$A$2:$F$502, 6, FALSE),
  ""))),
IF(Input!$B$10=Input!$I$6,
  IFERROR(VLOOKUP(DATE(YEAR('Calculation sheet'!$B58), MONTH('Calculation sheet'!$B58), 1), Rates!$A$2:$G$502, 7, FALSE),
  IFERROR(VLOOKUP(DATE(YEAR('Calculation sheet'!$B58), MONTH('Calculation sheet'!$B58)-1, 1), Rates!$A$2:$G$502, 7, FALSE),
  IFERROR(VLOOKUP(DATE(YEAR('Calculation sheet'!$B58), MONTH('Calculation sheet'!$B58)-2, 1), Rates!$A$2:$G$502,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Rates!$A$2:$B$502, 2, FALSE),
      IFERROR(
        VLOOKUP(DATE(YEAR('Calculation sheet'!$B59), MONTH('Calculation sheet'!$B59)-1, 1), Rates!$A$2:$B$502, 2, FALSE),
        IFERROR(
          VLOOKUP(DATE(YEAR('Calculation sheet'!$B59), MONTH('Calculation sheet'!$B59)-2, 1), Rates!$A$2:$B$502, 2, FALSE),
          VLOOKUP(DATE(YEAR('Calculation sheet'!$B59), MONTH('Calculation sheet'!$B59)-3, 1), Rates!$A$2:$B$502, 2, FALSE)
        )
      )
    ),
  IF($C$4&lt;730,
    IFERROR(
      VLOOKUP(DATE(YEAR('Calculation sheet'!$B59), MONTH('Calculation sheet'!$B59), 1), Rates!$A$2:$C$502, 3, FALSE),
      IFERROR(
        VLOOKUP(DATE(YEAR('Calculation sheet'!$B59), MONTH('Calculation sheet'!$B59)-1, 1), Rates!$A$2:$C$502, 3, FALSE),
        IFERROR(
          VLOOKUP(DATE(YEAR('Calculation sheet'!$B59), MONTH('Calculation sheet'!$B59)-2, 1), Rates!$A$2:$C$502, 3, FALSE),
          VLOOKUP(DATE(YEAR('Calculation sheet'!$B59), MONTH('Calculation sheet'!$B59)-3, 1), Rates!$A$2:$C$502, 3, FALSE)
        )
      )
    ),
  IF($C$4&lt;1095,
    IFERROR(
      VLOOKUP(DATE(YEAR('Calculation sheet'!$B59), MONTH('Calculation sheet'!$B59), 1), Rates!$A$2:$D$502, 4, FALSE),
      IFERROR(
        VLOOKUP(DATE(YEAR('Calculation sheet'!$B59), MONTH('Calculation sheet'!$B59)-1, 1), Rates!$A$2:$D$502, 4, FALSE),
        IFERROR(
          VLOOKUP(DATE(YEAR('Calculation sheet'!$B59), MONTH('Calculation sheet'!$B59)-2, 1), Rates!$A$2:$D$502, 4, FALSE),
          VLOOKUP(DATE(YEAR('Calculation sheet'!$B59), MONTH('Calculation sheet'!$B59)-3, 1), Rates!$A$2:$D$502, 4, FALSE)
        )
      )
    ),
  IF($C$4&lt;1460,
    IFERROR(
      VLOOKUP(DATE(YEAR('Calculation sheet'!$B59), MONTH('Calculation sheet'!$B59), 1), Rates!$A$2:$E$502, 5, FALSE),
      IFERROR(
        VLOOKUP(DATE(YEAR('Calculation sheet'!$B59), MONTH('Calculation sheet'!$B59)-1, 1), Rates!$A$2:$E$502, 5, FALSE),
        IFERROR(
          VLOOKUP(DATE(YEAR('Calculation sheet'!$B59), MONTH('Calculation sheet'!$B59)-2, 1), Rates!$A$2:$E$502, 5, FALSE),
          VLOOKUP(DATE(YEAR('Calculation sheet'!$B59), MONTH('Calculation sheet'!$B59)-3, 1), Rates!$A$2:$E$502, 5, FALSE)
        )
      )
    ),
  IF($C$4&lt;1825,
    IFERROR(
      VLOOKUP(DATE(YEAR('Calculation sheet'!$B59), MONTH('Calculation sheet'!$B59), 1), Rates!$A$2:$F$502, 6, FALSE),
      IFERROR(
        VLOOKUP(DATE(YEAR('Calculation sheet'!$B59), MONTH('Calculation sheet'!$B59)-1, 1), Rates!$A$2:$F$502, 6, FALSE),
        IFERROR(
          VLOOKUP(DATE(YEAR('Calculation sheet'!$B59), MONTH('Calculation sheet'!$B59)-2, 1), Rates!$A$2:$F$502, 6, FALSE),
          VLOOKUP(DATE(YEAR('Calculation sheet'!$B59), MONTH('Calculation sheet'!$B59)-3, 1), Rates!$A$2:$F$502, 6, FALSE)
        )
      )
    ),
    IFERROR(
      VLOOKUP(DATE(YEAR('Calculation sheet'!$B59), MONTH('Calculation sheet'!$B59), 1), Rates!$A$2:$G$502, 7, FALSE),
      IFERROR(
        VLOOKUP(DATE(YEAR('Calculation sheet'!$B59), MONTH('Calculation sheet'!$B59)-1, 1), Rates!$A$2:$G$502, 7, FALSE),
        IFERROR(
          VLOOKUP(DATE(YEAR('Calculation sheet'!$B59), MONTH('Calculation sheet'!$B59)-2, 1), Rates!$A$2:$G$502, 7, FALSE),
          VLOOKUP(DATE(YEAR('Calculation sheet'!$B59), MONTH('Calculation sheet'!$B59)-3, 1), Rates!$A$2:$G$502,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Rates!$A$2:$C$502, 3, FALSE),
  IFERROR(VLOOKUP(DATE(YEAR('Calculation sheet'!$B59), MONTH('Calculation sheet'!$B59)-1, 1), Rates!$A$2:$C$502, 3, FALSE),
  IFERROR(VLOOKUP(DATE(YEAR('Calculation sheet'!$B59), MONTH('Calculation sheet'!$B59)-2, 1), Rates!$A$2:$C$502, 3, FALSE),
  ""))),
IF(Input!$B$10=Input!$I$3,
  IFERROR(VLOOKUP(DATE(YEAR('Calculation sheet'!$B59), MONTH('Calculation sheet'!$B59), 1), Rates!$A$2:$D$502, 4, FALSE),
  IFERROR(VLOOKUP(DATE(YEAR('Calculation sheet'!$B59), MONTH('Calculation sheet'!$B59)-1, 1), Rates!$A$2:$D$502, 4, FALSE),
  IFERROR(VLOOKUP(DATE(YEAR('Calculation sheet'!$B59), MONTH('Calculation sheet'!$B59)-2, 1), Rates!$A$2:$D$502, 4, FALSE),
  ""))),
IF(Input!$B$10=Input!$I$4,
  IFERROR(VLOOKUP(DATE(YEAR('Calculation sheet'!$B59), MONTH('Calculation sheet'!$B59), 1), Rates!$A$2:$E$502, 5, FALSE),
  IFERROR(VLOOKUP(DATE(YEAR('Calculation sheet'!$B59), MONTH('Calculation sheet'!$B59)-1, 1), Rates!$A$2:$E$502, 5, FALSE),
  IFERROR(VLOOKUP(DATE(YEAR('Calculation sheet'!$B59), MONTH('Calculation sheet'!$B59)-2, 1), Rates!$A$2:$E$502, 5, FALSE),
  ""))),
IF(Input!$B$10=Input!$I$5,
  IFERROR(VLOOKUP(DATE(YEAR('Calculation sheet'!$B59), MONTH('Calculation sheet'!$B59), 1), Rates!$A$2:$F$502, 6, FALSE),
  IFERROR(VLOOKUP(DATE(YEAR('Calculation sheet'!$B59), MONTH('Calculation sheet'!$B59)-1, 1), Rates!$A$2:$F$502, 6, FALSE),
  IFERROR(VLOOKUP(DATE(YEAR('Calculation sheet'!$B59), MONTH('Calculation sheet'!$B59)-2, 1), Rates!$A$2:$F$502, 6, FALSE),
  ""))),
IF(Input!$B$10=Input!$I$6,
  IFERROR(VLOOKUP(DATE(YEAR('Calculation sheet'!$B59), MONTH('Calculation sheet'!$B59), 1), Rates!$A$2:$G$502, 7, FALSE),
  IFERROR(VLOOKUP(DATE(YEAR('Calculation sheet'!$B59), MONTH('Calculation sheet'!$B59)-1, 1), Rates!$A$2:$G$502, 7, FALSE),
  IFERROR(VLOOKUP(DATE(YEAR('Calculation sheet'!$B59), MONTH('Calculation sheet'!$B59)-2, 1), Rates!$A$2:$G$502,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Rates!$A$2:$B$502, 2, FALSE),
      IFERROR(
        VLOOKUP(DATE(YEAR('Calculation sheet'!$B60), MONTH('Calculation sheet'!$B60)-1, 1), Rates!$A$2:$B$502, 2, FALSE),
        IFERROR(
          VLOOKUP(DATE(YEAR('Calculation sheet'!$B60), MONTH('Calculation sheet'!$B60)-2, 1), Rates!$A$2:$B$502, 2, FALSE),
          VLOOKUP(DATE(YEAR('Calculation sheet'!$B60), MONTH('Calculation sheet'!$B60)-3, 1), Rates!$A$2:$B$502, 2, FALSE)
        )
      )
    ),
  IF($C$4&lt;730,
    IFERROR(
      VLOOKUP(DATE(YEAR('Calculation sheet'!$B60), MONTH('Calculation sheet'!$B60), 1), Rates!$A$2:$C$502, 3, FALSE),
      IFERROR(
        VLOOKUP(DATE(YEAR('Calculation sheet'!$B60), MONTH('Calculation sheet'!$B60)-1, 1), Rates!$A$2:$C$502, 3, FALSE),
        IFERROR(
          VLOOKUP(DATE(YEAR('Calculation sheet'!$B60), MONTH('Calculation sheet'!$B60)-2, 1), Rates!$A$2:$C$502, 3, FALSE),
          VLOOKUP(DATE(YEAR('Calculation sheet'!$B60), MONTH('Calculation sheet'!$B60)-3, 1), Rates!$A$2:$C$502, 3, FALSE)
        )
      )
    ),
  IF($C$4&lt;1095,
    IFERROR(
      VLOOKUP(DATE(YEAR('Calculation sheet'!$B60), MONTH('Calculation sheet'!$B60), 1), Rates!$A$2:$D$502, 4, FALSE),
      IFERROR(
        VLOOKUP(DATE(YEAR('Calculation sheet'!$B60), MONTH('Calculation sheet'!$B60)-1, 1), Rates!$A$2:$D$502, 4, FALSE),
        IFERROR(
          VLOOKUP(DATE(YEAR('Calculation sheet'!$B60), MONTH('Calculation sheet'!$B60)-2, 1), Rates!$A$2:$D$502, 4, FALSE),
          VLOOKUP(DATE(YEAR('Calculation sheet'!$B60), MONTH('Calculation sheet'!$B60)-3, 1), Rates!$A$2:$D$502, 4, FALSE)
        )
      )
    ),
  IF($C$4&lt;1460,
    IFERROR(
      VLOOKUP(DATE(YEAR('Calculation sheet'!$B60), MONTH('Calculation sheet'!$B60), 1), Rates!$A$2:$E$502, 5, FALSE),
      IFERROR(
        VLOOKUP(DATE(YEAR('Calculation sheet'!$B60), MONTH('Calculation sheet'!$B60)-1, 1), Rates!$A$2:$E$502, 5, FALSE),
        IFERROR(
          VLOOKUP(DATE(YEAR('Calculation sheet'!$B60), MONTH('Calculation sheet'!$B60)-2, 1), Rates!$A$2:$E$502, 5, FALSE),
          VLOOKUP(DATE(YEAR('Calculation sheet'!$B60), MONTH('Calculation sheet'!$B60)-3, 1), Rates!$A$2:$E$502, 5, FALSE)
        )
      )
    ),
  IF($C$4&lt;1825,
    IFERROR(
      VLOOKUP(DATE(YEAR('Calculation sheet'!$B60), MONTH('Calculation sheet'!$B60), 1), Rates!$A$2:$F$502, 6, FALSE),
      IFERROR(
        VLOOKUP(DATE(YEAR('Calculation sheet'!$B60), MONTH('Calculation sheet'!$B60)-1, 1), Rates!$A$2:$F$502, 6, FALSE),
        IFERROR(
          VLOOKUP(DATE(YEAR('Calculation sheet'!$B60), MONTH('Calculation sheet'!$B60)-2, 1), Rates!$A$2:$F$502, 6, FALSE),
          VLOOKUP(DATE(YEAR('Calculation sheet'!$B60), MONTH('Calculation sheet'!$B60)-3, 1), Rates!$A$2:$F$502, 6, FALSE)
        )
      )
    ),
    IFERROR(
      VLOOKUP(DATE(YEAR('Calculation sheet'!$B60), MONTH('Calculation sheet'!$B60), 1), Rates!$A$2:$G$502, 7, FALSE),
      IFERROR(
        VLOOKUP(DATE(YEAR('Calculation sheet'!$B60), MONTH('Calculation sheet'!$B60)-1, 1), Rates!$A$2:$G$502, 7, FALSE),
        IFERROR(
          VLOOKUP(DATE(YEAR('Calculation sheet'!$B60), MONTH('Calculation sheet'!$B60)-2, 1), Rates!$A$2:$G$502, 7, FALSE),
          VLOOKUP(DATE(YEAR('Calculation sheet'!$B60), MONTH('Calculation sheet'!$B60)-3, 1), Rates!$A$2:$G$502,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Rates!$A$2:$C$502, 3, FALSE),
  IFERROR(VLOOKUP(DATE(YEAR('Calculation sheet'!$B60), MONTH('Calculation sheet'!$B60)-1, 1), Rates!$A$2:$C$502, 3, FALSE),
  IFERROR(VLOOKUP(DATE(YEAR('Calculation sheet'!$B60), MONTH('Calculation sheet'!$B60)-2, 1), Rates!$A$2:$C$502, 3, FALSE),
  ""))),
IF(Input!$B$10=Input!$I$3,
  IFERROR(VLOOKUP(DATE(YEAR('Calculation sheet'!$B60), MONTH('Calculation sheet'!$B60), 1), Rates!$A$2:$D$502, 4, FALSE),
  IFERROR(VLOOKUP(DATE(YEAR('Calculation sheet'!$B60), MONTH('Calculation sheet'!$B60)-1, 1), Rates!$A$2:$D$502, 4, FALSE),
  IFERROR(VLOOKUP(DATE(YEAR('Calculation sheet'!$B60), MONTH('Calculation sheet'!$B60)-2, 1), Rates!$A$2:$D$502, 4, FALSE),
  ""))),
IF(Input!$B$10=Input!$I$4,
  IFERROR(VLOOKUP(DATE(YEAR('Calculation sheet'!$B60), MONTH('Calculation sheet'!$B60), 1), Rates!$A$2:$E$502, 5, FALSE),
  IFERROR(VLOOKUP(DATE(YEAR('Calculation sheet'!$B60), MONTH('Calculation sheet'!$B60)-1, 1), Rates!$A$2:$E$502, 5, FALSE),
  IFERROR(VLOOKUP(DATE(YEAR('Calculation sheet'!$B60), MONTH('Calculation sheet'!$B60)-2, 1), Rates!$A$2:$E$502, 5, FALSE),
  ""))),
IF(Input!$B$10=Input!$I$5,
  IFERROR(VLOOKUP(DATE(YEAR('Calculation sheet'!$B60), MONTH('Calculation sheet'!$B60), 1), Rates!$A$2:$F$502, 6, FALSE),
  IFERROR(VLOOKUP(DATE(YEAR('Calculation sheet'!$B60), MONTH('Calculation sheet'!$B60)-1, 1), Rates!$A$2:$F$502, 6, FALSE),
  IFERROR(VLOOKUP(DATE(YEAR('Calculation sheet'!$B60), MONTH('Calculation sheet'!$B60)-2, 1), Rates!$A$2:$F$502, 6, FALSE),
  ""))),
IF(Input!$B$10=Input!$I$6,
  IFERROR(VLOOKUP(DATE(YEAR('Calculation sheet'!$B60), MONTH('Calculation sheet'!$B60), 1), Rates!$A$2:$G$502, 7, FALSE),
  IFERROR(VLOOKUP(DATE(YEAR('Calculation sheet'!$B60), MONTH('Calculation sheet'!$B60)-1, 1), Rates!$A$2:$G$502, 7, FALSE),
  IFERROR(VLOOKUP(DATE(YEAR('Calculation sheet'!$B60), MONTH('Calculation sheet'!$B60)-2, 1), Rates!$A$2:$G$502,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Rates!$A$2:$B$502, 2, FALSE),
      IFERROR(
        VLOOKUP(DATE(YEAR('Calculation sheet'!$B61), MONTH('Calculation sheet'!$B61)-1, 1), Rates!$A$2:$B$502, 2, FALSE),
        IFERROR(
          VLOOKUP(DATE(YEAR('Calculation sheet'!$B61), MONTH('Calculation sheet'!$B61)-2, 1), Rates!$A$2:$B$502, 2, FALSE),
          VLOOKUP(DATE(YEAR('Calculation sheet'!$B61), MONTH('Calculation sheet'!$B61)-3, 1), Rates!$A$2:$B$502, 2, FALSE)
        )
      )
    ),
  IF($C$4&lt;730,
    IFERROR(
      VLOOKUP(DATE(YEAR('Calculation sheet'!$B61), MONTH('Calculation sheet'!$B61), 1), Rates!$A$2:$C$502, 3, FALSE),
      IFERROR(
        VLOOKUP(DATE(YEAR('Calculation sheet'!$B61), MONTH('Calculation sheet'!$B61)-1, 1), Rates!$A$2:$C$502, 3, FALSE),
        IFERROR(
          VLOOKUP(DATE(YEAR('Calculation sheet'!$B61), MONTH('Calculation sheet'!$B61)-2, 1), Rates!$A$2:$C$502, 3, FALSE),
          VLOOKUP(DATE(YEAR('Calculation sheet'!$B61), MONTH('Calculation sheet'!$B61)-3, 1), Rates!$A$2:$C$502, 3, FALSE)
        )
      )
    ),
  IF($C$4&lt;1095,
    IFERROR(
      VLOOKUP(DATE(YEAR('Calculation sheet'!$B61), MONTH('Calculation sheet'!$B61), 1), Rates!$A$2:$D$502, 4, FALSE),
      IFERROR(
        VLOOKUP(DATE(YEAR('Calculation sheet'!$B61), MONTH('Calculation sheet'!$B61)-1, 1), Rates!$A$2:$D$502, 4, FALSE),
        IFERROR(
          VLOOKUP(DATE(YEAR('Calculation sheet'!$B61), MONTH('Calculation sheet'!$B61)-2, 1), Rates!$A$2:$D$502, 4, FALSE),
          VLOOKUP(DATE(YEAR('Calculation sheet'!$B61), MONTH('Calculation sheet'!$B61)-3, 1), Rates!$A$2:$D$502, 4, FALSE)
        )
      )
    ),
  IF($C$4&lt;1460,
    IFERROR(
      VLOOKUP(DATE(YEAR('Calculation sheet'!$B61), MONTH('Calculation sheet'!$B61), 1), Rates!$A$2:$E$502, 5, FALSE),
      IFERROR(
        VLOOKUP(DATE(YEAR('Calculation sheet'!$B61), MONTH('Calculation sheet'!$B61)-1, 1), Rates!$A$2:$E$502, 5, FALSE),
        IFERROR(
          VLOOKUP(DATE(YEAR('Calculation sheet'!$B61), MONTH('Calculation sheet'!$B61)-2, 1), Rates!$A$2:$E$502, 5, FALSE),
          VLOOKUP(DATE(YEAR('Calculation sheet'!$B61), MONTH('Calculation sheet'!$B61)-3, 1), Rates!$A$2:$E$502, 5, FALSE)
        )
      )
    ),
  IF($C$4&lt;1825,
    IFERROR(
      VLOOKUP(DATE(YEAR('Calculation sheet'!$B61), MONTH('Calculation sheet'!$B61), 1), Rates!$A$2:$F$502, 6, FALSE),
      IFERROR(
        VLOOKUP(DATE(YEAR('Calculation sheet'!$B61), MONTH('Calculation sheet'!$B61)-1, 1), Rates!$A$2:$F$502, 6, FALSE),
        IFERROR(
          VLOOKUP(DATE(YEAR('Calculation sheet'!$B61), MONTH('Calculation sheet'!$B61)-2, 1), Rates!$A$2:$F$502, 6, FALSE),
          VLOOKUP(DATE(YEAR('Calculation sheet'!$B61), MONTH('Calculation sheet'!$B61)-3, 1), Rates!$A$2:$F$502, 6, FALSE)
        )
      )
    ),
    IFERROR(
      VLOOKUP(DATE(YEAR('Calculation sheet'!$B61), MONTH('Calculation sheet'!$B61), 1), Rates!$A$2:$G$502, 7, FALSE),
      IFERROR(
        VLOOKUP(DATE(YEAR('Calculation sheet'!$B61), MONTH('Calculation sheet'!$B61)-1, 1), Rates!$A$2:$G$502, 7, FALSE),
        IFERROR(
          VLOOKUP(DATE(YEAR('Calculation sheet'!$B61), MONTH('Calculation sheet'!$B61)-2, 1), Rates!$A$2:$G$502, 7, FALSE),
          VLOOKUP(DATE(YEAR('Calculation sheet'!$B61), MONTH('Calculation sheet'!$B61)-3, 1), Rates!$A$2:$G$502,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Rates!$A$2:$C$502, 3, FALSE),
  IFERROR(VLOOKUP(DATE(YEAR('Calculation sheet'!$B61), MONTH('Calculation sheet'!$B61)-1, 1), Rates!$A$2:$C$502, 3, FALSE),
  IFERROR(VLOOKUP(DATE(YEAR('Calculation sheet'!$B61), MONTH('Calculation sheet'!$B61)-2, 1), Rates!$A$2:$C$502, 3, FALSE),
  ""))),
IF(Input!$B$10=Input!$I$3,
  IFERROR(VLOOKUP(DATE(YEAR('Calculation sheet'!$B61), MONTH('Calculation sheet'!$B61), 1), Rates!$A$2:$D$502, 4, FALSE),
  IFERROR(VLOOKUP(DATE(YEAR('Calculation sheet'!$B61), MONTH('Calculation sheet'!$B61)-1, 1), Rates!$A$2:$D$502, 4, FALSE),
  IFERROR(VLOOKUP(DATE(YEAR('Calculation sheet'!$B61), MONTH('Calculation sheet'!$B61)-2, 1), Rates!$A$2:$D$502, 4, FALSE),
  ""))),
IF(Input!$B$10=Input!$I$4,
  IFERROR(VLOOKUP(DATE(YEAR('Calculation sheet'!$B61), MONTH('Calculation sheet'!$B61), 1), Rates!$A$2:$E$502, 5, FALSE),
  IFERROR(VLOOKUP(DATE(YEAR('Calculation sheet'!$B61), MONTH('Calculation sheet'!$B61)-1, 1), Rates!$A$2:$E$502, 5, FALSE),
  IFERROR(VLOOKUP(DATE(YEAR('Calculation sheet'!$B61), MONTH('Calculation sheet'!$B61)-2, 1), Rates!$A$2:$E$502, 5, FALSE),
  ""))),
IF(Input!$B$10=Input!$I$5,
  IFERROR(VLOOKUP(DATE(YEAR('Calculation sheet'!$B61), MONTH('Calculation sheet'!$B61), 1), Rates!$A$2:$F$502, 6, FALSE),
  IFERROR(VLOOKUP(DATE(YEAR('Calculation sheet'!$B61), MONTH('Calculation sheet'!$B61)-1, 1), Rates!$A$2:$F$502, 6, FALSE),
  IFERROR(VLOOKUP(DATE(YEAR('Calculation sheet'!$B61), MONTH('Calculation sheet'!$B61)-2, 1), Rates!$A$2:$F$502, 6, FALSE),
  ""))),
IF(Input!$B$10=Input!$I$6,
  IFERROR(VLOOKUP(DATE(YEAR('Calculation sheet'!$B61), MONTH('Calculation sheet'!$B61), 1), Rates!$A$2:$G$502, 7, FALSE),
  IFERROR(VLOOKUP(DATE(YEAR('Calculation sheet'!$B61), MONTH('Calculation sheet'!$B61)-1, 1), Rates!$A$2:$G$502, 7, FALSE),
  IFERROR(VLOOKUP(DATE(YEAR('Calculation sheet'!$B61), MONTH('Calculation sheet'!$B61)-2, 1), Rates!$A$2:$G$502,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Rates!$A$2:$B$502, 2, FALSE),
      IFERROR(
        VLOOKUP(DATE(YEAR('Calculation sheet'!$B62), MONTH('Calculation sheet'!$B62)-1, 1), Rates!$A$2:$B$502, 2, FALSE),
        IFERROR(
          VLOOKUP(DATE(YEAR('Calculation sheet'!$B62), MONTH('Calculation sheet'!$B62)-2, 1), Rates!$A$2:$B$502, 2, FALSE),
          VLOOKUP(DATE(YEAR('Calculation sheet'!$B62), MONTH('Calculation sheet'!$B62)-3, 1), Rates!$A$2:$B$502, 2, FALSE)
        )
      )
    ),
  IF($C$4&lt;730,
    IFERROR(
      VLOOKUP(DATE(YEAR('Calculation sheet'!$B62), MONTH('Calculation sheet'!$B62), 1), Rates!$A$2:$C$502, 3, FALSE),
      IFERROR(
        VLOOKUP(DATE(YEAR('Calculation sheet'!$B62), MONTH('Calculation sheet'!$B62)-1, 1), Rates!$A$2:$C$502, 3, FALSE),
        IFERROR(
          VLOOKUP(DATE(YEAR('Calculation sheet'!$B62), MONTH('Calculation sheet'!$B62)-2, 1), Rates!$A$2:$C$502, 3, FALSE),
          VLOOKUP(DATE(YEAR('Calculation sheet'!$B62), MONTH('Calculation sheet'!$B62)-3, 1), Rates!$A$2:$C$502, 3, FALSE)
        )
      )
    ),
  IF($C$4&lt;1095,
    IFERROR(
      VLOOKUP(DATE(YEAR('Calculation sheet'!$B62), MONTH('Calculation sheet'!$B62), 1), Rates!$A$2:$D$502, 4, FALSE),
      IFERROR(
        VLOOKUP(DATE(YEAR('Calculation sheet'!$B62), MONTH('Calculation sheet'!$B62)-1, 1), Rates!$A$2:$D$502, 4, FALSE),
        IFERROR(
          VLOOKUP(DATE(YEAR('Calculation sheet'!$B62), MONTH('Calculation sheet'!$B62)-2, 1), Rates!$A$2:$D$502, 4, FALSE),
          VLOOKUP(DATE(YEAR('Calculation sheet'!$B62), MONTH('Calculation sheet'!$B62)-3, 1), Rates!$A$2:$D$502, 4, FALSE)
        )
      )
    ),
  IF($C$4&lt;1460,
    IFERROR(
      VLOOKUP(DATE(YEAR('Calculation sheet'!$B62), MONTH('Calculation sheet'!$B62), 1), Rates!$A$2:$E$502, 5, FALSE),
      IFERROR(
        VLOOKUP(DATE(YEAR('Calculation sheet'!$B62), MONTH('Calculation sheet'!$B62)-1, 1), Rates!$A$2:$E$502, 5, FALSE),
        IFERROR(
          VLOOKUP(DATE(YEAR('Calculation sheet'!$B62), MONTH('Calculation sheet'!$B62)-2, 1), Rates!$A$2:$E$502, 5, FALSE),
          VLOOKUP(DATE(YEAR('Calculation sheet'!$B62), MONTH('Calculation sheet'!$B62)-3, 1), Rates!$A$2:$E$502, 5, FALSE)
        )
      )
    ),
  IF($C$4&lt;1825,
    IFERROR(
      VLOOKUP(DATE(YEAR('Calculation sheet'!$B62), MONTH('Calculation sheet'!$B62), 1), Rates!$A$2:$F$502, 6, FALSE),
      IFERROR(
        VLOOKUP(DATE(YEAR('Calculation sheet'!$B62), MONTH('Calculation sheet'!$B62)-1, 1), Rates!$A$2:$F$502, 6, FALSE),
        IFERROR(
          VLOOKUP(DATE(YEAR('Calculation sheet'!$B62), MONTH('Calculation sheet'!$B62)-2, 1), Rates!$A$2:$F$502, 6, FALSE),
          VLOOKUP(DATE(YEAR('Calculation sheet'!$B62), MONTH('Calculation sheet'!$B62)-3, 1), Rates!$A$2:$F$502, 6, FALSE)
        )
      )
    ),
    IFERROR(
      VLOOKUP(DATE(YEAR('Calculation sheet'!$B62), MONTH('Calculation sheet'!$B62), 1), Rates!$A$2:$G$502, 7, FALSE),
      IFERROR(
        VLOOKUP(DATE(YEAR('Calculation sheet'!$B62), MONTH('Calculation sheet'!$B62)-1, 1), Rates!$A$2:$G$502, 7, FALSE),
        IFERROR(
          VLOOKUP(DATE(YEAR('Calculation sheet'!$B62), MONTH('Calculation sheet'!$B62)-2, 1), Rates!$A$2:$G$502, 7, FALSE),
          VLOOKUP(DATE(YEAR('Calculation sheet'!$B62), MONTH('Calculation sheet'!$B62)-3, 1), Rates!$A$2:$G$502,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Rates!$A$2:$C$502, 3, FALSE),
  IFERROR(VLOOKUP(DATE(YEAR('Calculation sheet'!$B62), MONTH('Calculation sheet'!$B62)-1, 1), Rates!$A$2:$C$502, 3, FALSE),
  IFERROR(VLOOKUP(DATE(YEAR('Calculation sheet'!$B62), MONTH('Calculation sheet'!$B62)-2, 1), Rates!$A$2:$C$502, 3, FALSE),
  ""))),
IF(Input!$B$10=Input!$I$3,
  IFERROR(VLOOKUP(DATE(YEAR('Calculation sheet'!$B62), MONTH('Calculation sheet'!$B62), 1), Rates!$A$2:$D$502, 4, FALSE),
  IFERROR(VLOOKUP(DATE(YEAR('Calculation sheet'!$B62), MONTH('Calculation sheet'!$B62)-1, 1), Rates!$A$2:$D$502, 4, FALSE),
  IFERROR(VLOOKUP(DATE(YEAR('Calculation sheet'!$B62), MONTH('Calculation sheet'!$B62)-2, 1), Rates!$A$2:$D$502, 4, FALSE),
  ""))),
IF(Input!$B$10=Input!$I$4,
  IFERROR(VLOOKUP(DATE(YEAR('Calculation sheet'!$B62), MONTH('Calculation sheet'!$B62), 1), Rates!$A$2:$E$502, 5, FALSE),
  IFERROR(VLOOKUP(DATE(YEAR('Calculation sheet'!$B62), MONTH('Calculation sheet'!$B62)-1, 1), Rates!$A$2:$E$502, 5, FALSE),
  IFERROR(VLOOKUP(DATE(YEAR('Calculation sheet'!$B62), MONTH('Calculation sheet'!$B62)-2, 1), Rates!$A$2:$E$502, 5, FALSE),
  ""))),
IF(Input!$B$10=Input!$I$5,
  IFERROR(VLOOKUP(DATE(YEAR('Calculation sheet'!$B62), MONTH('Calculation sheet'!$B62), 1), Rates!$A$2:$F$502, 6, FALSE),
  IFERROR(VLOOKUP(DATE(YEAR('Calculation sheet'!$B62), MONTH('Calculation sheet'!$B62)-1, 1), Rates!$A$2:$F$502, 6, FALSE),
  IFERROR(VLOOKUP(DATE(YEAR('Calculation sheet'!$B62), MONTH('Calculation sheet'!$B62)-2, 1), Rates!$A$2:$F$502, 6, FALSE),
  ""))),
IF(Input!$B$10=Input!$I$6,
  IFERROR(VLOOKUP(DATE(YEAR('Calculation sheet'!$B62), MONTH('Calculation sheet'!$B62), 1), Rates!$A$2:$G$502, 7, FALSE),
  IFERROR(VLOOKUP(DATE(YEAR('Calculation sheet'!$B62), MONTH('Calculation sheet'!$B62)-1, 1), Rates!$A$2:$G$502, 7, FALSE),
  IFERROR(VLOOKUP(DATE(YEAR('Calculation sheet'!$B62), MONTH('Calculation sheet'!$B62)-2, 1), Rates!$A$2:$G$502,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Rates!$A$2:$B$502, 2, FALSE),
      IFERROR(
        VLOOKUP(DATE(YEAR('Calculation sheet'!$B63), MONTH('Calculation sheet'!$B63)-1, 1), Rates!$A$2:$B$502, 2, FALSE),
        IFERROR(
          VLOOKUP(DATE(YEAR('Calculation sheet'!$B63), MONTH('Calculation sheet'!$B63)-2, 1), Rates!$A$2:$B$502, 2, FALSE),
          VLOOKUP(DATE(YEAR('Calculation sheet'!$B63), MONTH('Calculation sheet'!$B63)-3, 1), Rates!$A$2:$B$502, 2, FALSE)
        )
      )
    ),
  IF($C$4&lt;730,
    IFERROR(
      VLOOKUP(DATE(YEAR('Calculation sheet'!$B63), MONTH('Calculation sheet'!$B63), 1), Rates!$A$2:$C$502, 3, FALSE),
      IFERROR(
        VLOOKUP(DATE(YEAR('Calculation sheet'!$B63), MONTH('Calculation sheet'!$B63)-1, 1), Rates!$A$2:$C$502, 3, FALSE),
        IFERROR(
          VLOOKUP(DATE(YEAR('Calculation sheet'!$B63), MONTH('Calculation sheet'!$B63)-2, 1), Rates!$A$2:$C$502, 3, FALSE),
          VLOOKUP(DATE(YEAR('Calculation sheet'!$B63), MONTH('Calculation sheet'!$B63)-3, 1), Rates!$A$2:$C$502, 3, FALSE)
        )
      )
    ),
  IF($C$4&lt;1095,
    IFERROR(
      VLOOKUP(DATE(YEAR('Calculation sheet'!$B63), MONTH('Calculation sheet'!$B63), 1), Rates!$A$2:$D$502, 4, FALSE),
      IFERROR(
        VLOOKUP(DATE(YEAR('Calculation sheet'!$B63), MONTH('Calculation sheet'!$B63)-1, 1), Rates!$A$2:$D$502, 4, FALSE),
        IFERROR(
          VLOOKUP(DATE(YEAR('Calculation sheet'!$B63), MONTH('Calculation sheet'!$B63)-2, 1), Rates!$A$2:$D$502, 4, FALSE),
          VLOOKUP(DATE(YEAR('Calculation sheet'!$B63), MONTH('Calculation sheet'!$B63)-3, 1), Rates!$A$2:$D$502, 4, FALSE)
        )
      )
    ),
  IF($C$4&lt;1460,
    IFERROR(
      VLOOKUP(DATE(YEAR('Calculation sheet'!$B63), MONTH('Calculation sheet'!$B63), 1), Rates!$A$2:$E$502, 5, FALSE),
      IFERROR(
        VLOOKUP(DATE(YEAR('Calculation sheet'!$B63), MONTH('Calculation sheet'!$B63)-1, 1), Rates!$A$2:$E$502, 5, FALSE),
        IFERROR(
          VLOOKUP(DATE(YEAR('Calculation sheet'!$B63), MONTH('Calculation sheet'!$B63)-2, 1), Rates!$A$2:$E$502, 5, FALSE),
          VLOOKUP(DATE(YEAR('Calculation sheet'!$B63), MONTH('Calculation sheet'!$B63)-3, 1), Rates!$A$2:$E$502, 5, FALSE)
        )
      )
    ),
  IF($C$4&lt;1825,
    IFERROR(
      VLOOKUP(DATE(YEAR('Calculation sheet'!$B63), MONTH('Calculation sheet'!$B63), 1), Rates!$A$2:$F$502, 6, FALSE),
      IFERROR(
        VLOOKUP(DATE(YEAR('Calculation sheet'!$B63), MONTH('Calculation sheet'!$B63)-1, 1), Rates!$A$2:$F$502, 6, FALSE),
        IFERROR(
          VLOOKUP(DATE(YEAR('Calculation sheet'!$B63), MONTH('Calculation sheet'!$B63)-2, 1), Rates!$A$2:$F$502, 6, FALSE),
          VLOOKUP(DATE(YEAR('Calculation sheet'!$B63), MONTH('Calculation sheet'!$B63)-3, 1), Rates!$A$2:$F$502, 6, FALSE)
        )
      )
    ),
    IFERROR(
      VLOOKUP(DATE(YEAR('Calculation sheet'!$B63), MONTH('Calculation sheet'!$B63), 1), Rates!$A$2:$G$502, 7, FALSE),
      IFERROR(
        VLOOKUP(DATE(YEAR('Calculation sheet'!$B63), MONTH('Calculation sheet'!$B63)-1, 1), Rates!$A$2:$G$502, 7, FALSE),
        IFERROR(
          VLOOKUP(DATE(YEAR('Calculation sheet'!$B63), MONTH('Calculation sheet'!$B63)-2, 1), Rates!$A$2:$G$502, 7, FALSE),
          VLOOKUP(DATE(YEAR('Calculation sheet'!$B63), MONTH('Calculation sheet'!$B63)-3, 1), Rates!$A$2:$G$502,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Rates!$A$2:$C$502, 3, FALSE),
  IFERROR(VLOOKUP(DATE(YEAR('Calculation sheet'!$B63), MONTH('Calculation sheet'!$B63)-1, 1), Rates!$A$2:$C$502, 3, FALSE),
  IFERROR(VLOOKUP(DATE(YEAR('Calculation sheet'!$B63), MONTH('Calculation sheet'!$B63)-2, 1), Rates!$A$2:$C$502, 3, FALSE),
  ""))),
IF(Input!$B$10=Input!$I$3,
  IFERROR(VLOOKUP(DATE(YEAR('Calculation sheet'!$B63), MONTH('Calculation sheet'!$B63), 1), Rates!$A$2:$D$502, 4, FALSE),
  IFERROR(VLOOKUP(DATE(YEAR('Calculation sheet'!$B63), MONTH('Calculation sheet'!$B63)-1, 1), Rates!$A$2:$D$502, 4, FALSE),
  IFERROR(VLOOKUP(DATE(YEAR('Calculation sheet'!$B63), MONTH('Calculation sheet'!$B63)-2, 1), Rates!$A$2:$D$502, 4, FALSE),
  ""))),
IF(Input!$B$10=Input!$I$4,
  IFERROR(VLOOKUP(DATE(YEAR('Calculation sheet'!$B63), MONTH('Calculation sheet'!$B63), 1), Rates!$A$2:$E$502, 5, FALSE),
  IFERROR(VLOOKUP(DATE(YEAR('Calculation sheet'!$B63), MONTH('Calculation sheet'!$B63)-1, 1), Rates!$A$2:$E$502, 5, FALSE),
  IFERROR(VLOOKUP(DATE(YEAR('Calculation sheet'!$B63), MONTH('Calculation sheet'!$B63)-2, 1), Rates!$A$2:$E$502, 5, FALSE),
  ""))),
IF(Input!$B$10=Input!$I$5,
  IFERROR(VLOOKUP(DATE(YEAR('Calculation sheet'!$B63), MONTH('Calculation sheet'!$B63), 1), Rates!$A$2:$F$502, 6, FALSE),
  IFERROR(VLOOKUP(DATE(YEAR('Calculation sheet'!$B63), MONTH('Calculation sheet'!$B63)-1, 1), Rates!$A$2:$F$502, 6, FALSE),
  IFERROR(VLOOKUP(DATE(YEAR('Calculation sheet'!$B63), MONTH('Calculation sheet'!$B63)-2, 1), Rates!$A$2:$F$502, 6, FALSE),
  ""))),
IF(Input!$B$10=Input!$I$6,
  IFERROR(VLOOKUP(DATE(YEAR('Calculation sheet'!$B63), MONTH('Calculation sheet'!$B63), 1), Rates!$A$2:$G$502, 7, FALSE),
  IFERROR(VLOOKUP(DATE(YEAR('Calculation sheet'!$B63), MONTH('Calculation sheet'!$B63)-1, 1), Rates!$A$2:$G$502, 7, FALSE),
  IFERROR(VLOOKUP(DATE(YEAR('Calculation sheet'!$B63), MONTH('Calculation sheet'!$B63)-2, 1), Rates!$A$2:$G$502,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Rates!$A$2:$B$502, 2, FALSE),
      IFERROR(
        VLOOKUP(DATE(YEAR('Calculation sheet'!$B64), MONTH('Calculation sheet'!$B64)-1, 1), Rates!$A$2:$B$502, 2, FALSE),
        IFERROR(
          VLOOKUP(DATE(YEAR('Calculation sheet'!$B64), MONTH('Calculation sheet'!$B64)-2, 1), Rates!$A$2:$B$502, 2, FALSE),
          VLOOKUP(DATE(YEAR('Calculation sheet'!$B64), MONTH('Calculation sheet'!$B64)-3, 1), Rates!$A$2:$B$502, 2, FALSE)
        )
      )
    ),
  IF($C$4&lt;730,
    IFERROR(
      VLOOKUP(DATE(YEAR('Calculation sheet'!$B64), MONTH('Calculation sheet'!$B64), 1), Rates!$A$2:$C$502, 3, FALSE),
      IFERROR(
        VLOOKUP(DATE(YEAR('Calculation sheet'!$B64), MONTH('Calculation sheet'!$B64)-1, 1), Rates!$A$2:$C$502, 3, FALSE),
        IFERROR(
          VLOOKUP(DATE(YEAR('Calculation sheet'!$B64), MONTH('Calculation sheet'!$B64)-2, 1), Rates!$A$2:$C$502, 3, FALSE),
          VLOOKUP(DATE(YEAR('Calculation sheet'!$B64), MONTH('Calculation sheet'!$B64)-3, 1), Rates!$A$2:$C$502, 3, FALSE)
        )
      )
    ),
  IF($C$4&lt;1095,
    IFERROR(
      VLOOKUP(DATE(YEAR('Calculation sheet'!$B64), MONTH('Calculation sheet'!$B64), 1), Rates!$A$2:$D$502, 4, FALSE),
      IFERROR(
        VLOOKUP(DATE(YEAR('Calculation sheet'!$B64), MONTH('Calculation sheet'!$B64)-1, 1), Rates!$A$2:$D$502, 4, FALSE),
        IFERROR(
          VLOOKUP(DATE(YEAR('Calculation sheet'!$B64), MONTH('Calculation sheet'!$B64)-2, 1), Rates!$A$2:$D$502, 4, FALSE),
          VLOOKUP(DATE(YEAR('Calculation sheet'!$B64), MONTH('Calculation sheet'!$B64)-3, 1), Rates!$A$2:$D$502, 4, FALSE)
        )
      )
    ),
  IF($C$4&lt;1460,
    IFERROR(
      VLOOKUP(DATE(YEAR('Calculation sheet'!$B64), MONTH('Calculation sheet'!$B64), 1), Rates!$A$2:$E$502, 5, FALSE),
      IFERROR(
        VLOOKUP(DATE(YEAR('Calculation sheet'!$B64), MONTH('Calculation sheet'!$B64)-1, 1), Rates!$A$2:$E$502, 5, FALSE),
        IFERROR(
          VLOOKUP(DATE(YEAR('Calculation sheet'!$B64), MONTH('Calculation sheet'!$B64)-2, 1), Rates!$A$2:$E$502, 5, FALSE),
          VLOOKUP(DATE(YEAR('Calculation sheet'!$B64), MONTH('Calculation sheet'!$B64)-3, 1), Rates!$A$2:$E$502, 5, FALSE)
        )
      )
    ),
  IF($C$4&lt;1825,
    IFERROR(
      VLOOKUP(DATE(YEAR('Calculation sheet'!$B64), MONTH('Calculation sheet'!$B64), 1), Rates!$A$2:$F$502, 6, FALSE),
      IFERROR(
        VLOOKUP(DATE(YEAR('Calculation sheet'!$B64), MONTH('Calculation sheet'!$B64)-1, 1), Rates!$A$2:$F$502, 6, FALSE),
        IFERROR(
          VLOOKUP(DATE(YEAR('Calculation sheet'!$B64), MONTH('Calculation sheet'!$B64)-2, 1), Rates!$A$2:$F$502, 6, FALSE),
          VLOOKUP(DATE(YEAR('Calculation sheet'!$B64), MONTH('Calculation sheet'!$B64)-3, 1), Rates!$A$2:$F$502, 6, FALSE)
        )
      )
    ),
    IFERROR(
      VLOOKUP(DATE(YEAR('Calculation sheet'!$B64), MONTH('Calculation sheet'!$B64), 1), Rates!$A$2:$G$502, 7, FALSE),
      IFERROR(
        VLOOKUP(DATE(YEAR('Calculation sheet'!$B64), MONTH('Calculation sheet'!$B64)-1, 1), Rates!$A$2:$G$502, 7, FALSE),
        IFERROR(
          VLOOKUP(DATE(YEAR('Calculation sheet'!$B64), MONTH('Calculation sheet'!$B64)-2, 1), Rates!$A$2:$G$502, 7, FALSE),
          VLOOKUP(DATE(YEAR('Calculation sheet'!$B64), MONTH('Calculation sheet'!$B64)-3, 1), Rates!$A$2:$G$502,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Rates!$A$2:$C$502, 3, FALSE),
  IFERROR(VLOOKUP(DATE(YEAR('Calculation sheet'!$B64), MONTH('Calculation sheet'!$B64)-1, 1), Rates!$A$2:$C$502, 3, FALSE),
  IFERROR(VLOOKUP(DATE(YEAR('Calculation sheet'!$B64), MONTH('Calculation sheet'!$B64)-2, 1), Rates!$A$2:$C$502, 3, FALSE),
  ""))),
IF(Input!$B$10=Input!$I$3,
  IFERROR(VLOOKUP(DATE(YEAR('Calculation sheet'!$B64), MONTH('Calculation sheet'!$B64), 1), Rates!$A$2:$D$502, 4, FALSE),
  IFERROR(VLOOKUP(DATE(YEAR('Calculation sheet'!$B64), MONTH('Calculation sheet'!$B64)-1, 1), Rates!$A$2:$D$502, 4, FALSE),
  IFERROR(VLOOKUP(DATE(YEAR('Calculation sheet'!$B64), MONTH('Calculation sheet'!$B64)-2, 1), Rates!$A$2:$D$502, 4, FALSE),
  ""))),
IF(Input!$B$10=Input!$I$4,
  IFERROR(VLOOKUP(DATE(YEAR('Calculation sheet'!$B64), MONTH('Calculation sheet'!$B64), 1), Rates!$A$2:$E$502, 5, FALSE),
  IFERROR(VLOOKUP(DATE(YEAR('Calculation sheet'!$B64), MONTH('Calculation sheet'!$B64)-1, 1), Rates!$A$2:$E$502, 5, FALSE),
  IFERROR(VLOOKUP(DATE(YEAR('Calculation sheet'!$B64), MONTH('Calculation sheet'!$B64)-2, 1), Rates!$A$2:$E$502, 5, FALSE),
  ""))),
IF(Input!$B$10=Input!$I$5,
  IFERROR(VLOOKUP(DATE(YEAR('Calculation sheet'!$B64), MONTH('Calculation sheet'!$B64), 1), Rates!$A$2:$F$502, 6, FALSE),
  IFERROR(VLOOKUP(DATE(YEAR('Calculation sheet'!$B64), MONTH('Calculation sheet'!$B64)-1, 1), Rates!$A$2:$F$502, 6, FALSE),
  IFERROR(VLOOKUP(DATE(YEAR('Calculation sheet'!$B64), MONTH('Calculation sheet'!$B64)-2, 1), Rates!$A$2:$F$502, 6, FALSE),
  ""))),
IF(Input!$B$10=Input!$I$6,
  IFERROR(VLOOKUP(DATE(YEAR('Calculation sheet'!$B64), MONTH('Calculation sheet'!$B64), 1), Rates!$A$2:$G$502, 7, FALSE),
  IFERROR(VLOOKUP(DATE(YEAR('Calculation sheet'!$B64), MONTH('Calculation sheet'!$B64)-1, 1), Rates!$A$2:$G$502, 7, FALSE),
  IFERROR(VLOOKUP(DATE(YEAR('Calculation sheet'!$B64), MONTH('Calculation sheet'!$B64)-2, 1), Rates!$A$2:$G$502,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Rates!$A$2:$B$502, 2, FALSE),
      IFERROR(
        VLOOKUP(DATE(YEAR('Calculation sheet'!$B65), MONTH('Calculation sheet'!$B65)-1, 1), Rates!$A$2:$B$502, 2, FALSE),
        IFERROR(
          VLOOKUP(DATE(YEAR('Calculation sheet'!$B65), MONTH('Calculation sheet'!$B65)-2, 1), Rates!$A$2:$B$502, 2, FALSE),
          VLOOKUP(DATE(YEAR('Calculation sheet'!$B65), MONTH('Calculation sheet'!$B65)-3, 1), Rates!$A$2:$B$502, 2, FALSE)
        )
      )
    ),
  IF($C$4&lt;730,
    IFERROR(
      VLOOKUP(DATE(YEAR('Calculation sheet'!$B65), MONTH('Calculation sheet'!$B65), 1), Rates!$A$2:$C$502, 3, FALSE),
      IFERROR(
        VLOOKUP(DATE(YEAR('Calculation sheet'!$B65), MONTH('Calculation sheet'!$B65)-1, 1), Rates!$A$2:$C$502, 3, FALSE),
        IFERROR(
          VLOOKUP(DATE(YEAR('Calculation sheet'!$B65), MONTH('Calculation sheet'!$B65)-2, 1), Rates!$A$2:$C$502, 3, FALSE),
          VLOOKUP(DATE(YEAR('Calculation sheet'!$B65), MONTH('Calculation sheet'!$B65)-3, 1), Rates!$A$2:$C$502, 3, FALSE)
        )
      )
    ),
  IF($C$4&lt;1095,
    IFERROR(
      VLOOKUP(DATE(YEAR('Calculation sheet'!$B65), MONTH('Calculation sheet'!$B65), 1), Rates!$A$2:$D$502, 4, FALSE),
      IFERROR(
        VLOOKUP(DATE(YEAR('Calculation sheet'!$B65), MONTH('Calculation sheet'!$B65)-1, 1), Rates!$A$2:$D$502, 4, FALSE),
        IFERROR(
          VLOOKUP(DATE(YEAR('Calculation sheet'!$B65), MONTH('Calculation sheet'!$B65)-2, 1), Rates!$A$2:$D$502, 4, FALSE),
          VLOOKUP(DATE(YEAR('Calculation sheet'!$B65), MONTH('Calculation sheet'!$B65)-3, 1), Rates!$A$2:$D$502, 4, FALSE)
        )
      )
    ),
  IF($C$4&lt;1460,
    IFERROR(
      VLOOKUP(DATE(YEAR('Calculation sheet'!$B65), MONTH('Calculation sheet'!$B65), 1), Rates!$A$2:$E$502, 5, FALSE),
      IFERROR(
        VLOOKUP(DATE(YEAR('Calculation sheet'!$B65), MONTH('Calculation sheet'!$B65)-1, 1), Rates!$A$2:$E$502, 5, FALSE),
        IFERROR(
          VLOOKUP(DATE(YEAR('Calculation sheet'!$B65), MONTH('Calculation sheet'!$B65)-2, 1), Rates!$A$2:$E$502, 5, FALSE),
          VLOOKUP(DATE(YEAR('Calculation sheet'!$B65), MONTH('Calculation sheet'!$B65)-3, 1), Rates!$A$2:$E$502, 5, FALSE)
        )
      )
    ),
  IF($C$4&lt;1825,
    IFERROR(
      VLOOKUP(DATE(YEAR('Calculation sheet'!$B65), MONTH('Calculation sheet'!$B65), 1), Rates!$A$2:$F$502, 6, FALSE),
      IFERROR(
        VLOOKUP(DATE(YEAR('Calculation sheet'!$B65), MONTH('Calculation sheet'!$B65)-1, 1), Rates!$A$2:$F$502, 6, FALSE),
        IFERROR(
          VLOOKUP(DATE(YEAR('Calculation sheet'!$B65), MONTH('Calculation sheet'!$B65)-2, 1), Rates!$A$2:$F$502, 6, FALSE),
          VLOOKUP(DATE(YEAR('Calculation sheet'!$B65), MONTH('Calculation sheet'!$B65)-3, 1), Rates!$A$2:$F$502, 6, FALSE)
        )
      )
    ),
    IFERROR(
      VLOOKUP(DATE(YEAR('Calculation sheet'!$B65), MONTH('Calculation sheet'!$B65), 1), Rates!$A$2:$G$502, 7, FALSE),
      IFERROR(
        VLOOKUP(DATE(YEAR('Calculation sheet'!$B65), MONTH('Calculation sheet'!$B65)-1, 1), Rates!$A$2:$G$502, 7, FALSE),
        IFERROR(
          VLOOKUP(DATE(YEAR('Calculation sheet'!$B65), MONTH('Calculation sheet'!$B65)-2, 1), Rates!$A$2:$G$502, 7, FALSE),
          VLOOKUP(DATE(YEAR('Calculation sheet'!$B65), MONTH('Calculation sheet'!$B65)-3, 1), Rates!$A$2:$G$502,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Rates!$A$2:$C$502, 3, FALSE),
  IFERROR(VLOOKUP(DATE(YEAR('Calculation sheet'!$B65), MONTH('Calculation sheet'!$B65)-1, 1), Rates!$A$2:$C$502, 3, FALSE),
  IFERROR(VLOOKUP(DATE(YEAR('Calculation sheet'!$B65), MONTH('Calculation sheet'!$B65)-2, 1), Rates!$A$2:$C$502, 3, FALSE),
  ""))),
IF(Input!$B$10=Input!$I$3,
  IFERROR(VLOOKUP(DATE(YEAR('Calculation sheet'!$B65), MONTH('Calculation sheet'!$B65), 1), Rates!$A$2:$D$502, 4, FALSE),
  IFERROR(VLOOKUP(DATE(YEAR('Calculation sheet'!$B65), MONTH('Calculation sheet'!$B65)-1, 1), Rates!$A$2:$D$502, 4, FALSE),
  IFERROR(VLOOKUP(DATE(YEAR('Calculation sheet'!$B65), MONTH('Calculation sheet'!$B65)-2, 1), Rates!$A$2:$D$502, 4, FALSE),
  ""))),
IF(Input!$B$10=Input!$I$4,
  IFERROR(VLOOKUP(DATE(YEAR('Calculation sheet'!$B65), MONTH('Calculation sheet'!$B65), 1), Rates!$A$2:$E$502, 5, FALSE),
  IFERROR(VLOOKUP(DATE(YEAR('Calculation sheet'!$B65), MONTH('Calculation sheet'!$B65)-1, 1), Rates!$A$2:$E$502, 5, FALSE),
  IFERROR(VLOOKUP(DATE(YEAR('Calculation sheet'!$B65), MONTH('Calculation sheet'!$B65)-2, 1), Rates!$A$2:$E$502, 5, FALSE),
  ""))),
IF(Input!$B$10=Input!$I$5,
  IFERROR(VLOOKUP(DATE(YEAR('Calculation sheet'!$B65), MONTH('Calculation sheet'!$B65), 1), Rates!$A$2:$F$502, 6, FALSE),
  IFERROR(VLOOKUP(DATE(YEAR('Calculation sheet'!$B65), MONTH('Calculation sheet'!$B65)-1, 1), Rates!$A$2:$F$502, 6, FALSE),
  IFERROR(VLOOKUP(DATE(YEAR('Calculation sheet'!$B65), MONTH('Calculation sheet'!$B65)-2, 1), Rates!$A$2:$F$502, 6, FALSE),
  ""))),
IF(Input!$B$10=Input!$I$6,
  IFERROR(VLOOKUP(DATE(YEAR('Calculation sheet'!$B65), MONTH('Calculation sheet'!$B65), 1), Rates!$A$2:$G$502, 7, FALSE),
  IFERROR(VLOOKUP(DATE(YEAR('Calculation sheet'!$B65), MONTH('Calculation sheet'!$B65)-1, 1), Rates!$A$2:$G$502, 7, FALSE),
  IFERROR(VLOOKUP(DATE(YEAR('Calculation sheet'!$B65), MONTH('Calculation sheet'!$B65)-2, 1), Rates!$A$2:$G$502,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Rates!$A$2:$B$502, 2, FALSE),
      IFERROR(
        VLOOKUP(DATE(YEAR('Calculation sheet'!$B66), MONTH('Calculation sheet'!$B66)-1, 1), Rates!$A$2:$B$502, 2, FALSE),
        IFERROR(
          VLOOKUP(DATE(YEAR('Calculation sheet'!$B66), MONTH('Calculation sheet'!$B66)-2, 1), Rates!$A$2:$B$502, 2, FALSE),
          VLOOKUP(DATE(YEAR('Calculation sheet'!$B66), MONTH('Calculation sheet'!$B66)-3, 1), Rates!$A$2:$B$502, 2, FALSE)
        )
      )
    ),
  IF($C$4&lt;730,
    IFERROR(
      VLOOKUP(DATE(YEAR('Calculation sheet'!$B66), MONTH('Calculation sheet'!$B66), 1), Rates!$A$2:$C$502, 3, FALSE),
      IFERROR(
        VLOOKUP(DATE(YEAR('Calculation sheet'!$B66), MONTH('Calculation sheet'!$B66)-1, 1), Rates!$A$2:$C$502, 3, FALSE),
        IFERROR(
          VLOOKUP(DATE(YEAR('Calculation sheet'!$B66), MONTH('Calculation sheet'!$B66)-2, 1), Rates!$A$2:$C$502, 3, FALSE),
          VLOOKUP(DATE(YEAR('Calculation sheet'!$B66), MONTH('Calculation sheet'!$B66)-3, 1), Rates!$A$2:$C$502, 3, FALSE)
        )
      )
    ),
  IF($C$4&lt;1095,
    IFERROR(
      VLOOKUP(DATE(YEAR('Calculation sheet'!$B66), MONTH('Calculation sheet'!$B66), 1), Rates!$A$2:$D$502, 4, FALSE),
      IFERROR(
        VLOOKUP(DATE(YEAR('Calculation sheet'!$B66), MONTH('Calculation sheet'!$B66)-1, 1), Rates!$A$2:$D$502, 4, FALSE),
        IFERROR(
          VLOOKUP(DATE(YEAR('Calculation sheet'!$B66), MONTH('Calculation sheet'!$B66)-2, 1), Rates!$A$2:$D$502, 4, FALSE),
          VLOOKUP(DATE(YEAR('Calculation sheet'!$B66), MONTH('Calculation sheet'!$B66)-3, 1), Rates!$A$2:$D$502, 4, FALSE)
        )
      )
    ),
  IF($C$4&lt;1460,
    IFERROR(
      VLOOKUP(DATE(YEAR('Calculation sheet'!$B66), MONTH('Calculation sheet'!$B66), 1), Rates!$A$2:$E$502, 5, FALSE),
      IFERROR(
        VLOOKUP(DATE(YEAR('Calculation sheet'!$B66), MONTH('Calculation sheet'!$B66)-1, 1), Rates!$A$2:$E$502, 5, FALSE),
        IFERROR(
          VLOOKUP(DATE(YEAR('Calculation sheet'!$B66), MONTH('Calculation sheet'!$B66)-2, 1), Rates!$A$2:$E$502, 5, FALSE),
          VLOOKUP(DATE(YEAR('Calculation sheet'!$B66), MONTH('Calculation sheet'!$B66)-3, 1), Rates!$A$2:$E$502, 5, FALSE)
        )
      )
    ),
  IF($C$4&lt;1825,
    IFERROR(
      VLOOKUP(DATE(YEAR('Calculation sheet'!$B66), MONTH('Calculation sheet'!$B66), 1), Rates!$A$2:$F$502, 6, FALSE),
      IFERROR(
        VLOOKUP(DATE(YEAR('Calculation sheet'!$B66), MONTH('Calculation sheet'!$B66)-1, 1), Rates!$A$2:$F$502, 6, FALSE),
        IFERROR(
          VLOOKUP(DATE(YEAR('Calculation sheet'!$B66), MONTH('Calculation sheet'!$B66)-2, 1), Rates!$A$2:$F$502, 6, FALSE),
          VLOOKUP(DATE(YEAR('Calculation sheet'!$B66), MONTH('Calculation sheet'!$B66)-3, 1), Rates!$A$2:$F$502, 6, FALSE)
        )
      )
    ),
    IFERROR(
      VLOOKUP(DATE(YEAR('Calculation sheet'!$B66), MONTH('Calculation sheet'!$B66), 1), Rates!$A$2:$G$502, 7, FALSE),
      IFERROR(
        VLOOKUP(DATE(YEAR('Calculation sheet'!$B66), MONTH('Calculation sheet'!$B66)-1, 1), Rates!$A$2:$G$502, 7, FALSE),
        IFERROR(
          VLOOKUP(DATE(YEAR('Calculation sheet'!$B66), MONTH('Calculation sheet'!$B66)-2, 1), Rates!$A$2:$G$502, 7, FALSE),
          VLOOKUP(DATE(YEAR('Calculation sheet'!$B66), MONTH('Calculation sheet'!$B66)-3, 1), Rates!$A$2:$G$502,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Rates!$A$2:$C$502, 3, FALSE),
  IFERROR(VLOOKUP(DATE(YEAR('Calculation sheet'!$B66), MONTH('Calculation sheet'!$B66)-1, 1), Rates!$A$2:$C$502, 3, FALSE),
  IFERROR(VLOOKUP(DATE(YEAR('Calculation sheet'!$B66), MONTH('Calculation sheet'!$B66)-2, 1), Rates!$A$2:$C$502, 3, FALSE),
  ""))),
IF(Input!$B$10=Input!$I$3,
  IFERROR(VLOOKUP(DATE(YEAR('Calculation sheet'!$B66), MONTH('Calculation sheet'!$B66), 1), Rates!$A$2:$D$502, 4, FALSE),
  IFERROR(VLOOKUP(DATE(YEAR('Calculation sheet'!$B66), MONTH('Calculation sheet'!$B66)-1, 1), Rates!$A$2:$D$502, 4, FALSE),
  IFERROR(VLOOKUP(DATE(YEAR('Calculation sheet'!$B66), MONTH('Calculation sheet'!$B66)-2, 1), Rates!$A$2:$D$502, 4, FALSE),
  ""))),
IF(Input!$B$10=Input!$I$4,
  IFERROR(VLOOKUP(DATE(YEAR('Calculation sheet'!$B66), MONTH('Calculation sheet'!$B66), 1), Rates!$A$2:$E$502, 5, FALSE),
  IFERROR(VLOOKUP(DATE(YEAR('Calculation sheet'!$B66), MONTH('Calculation sheet'!$B66)-1, 1), Rates!$A$2:$E$502, 5, FALSE),
  IFERROR(VLOOKUP(DATE(YEAR('Calculation sheet'!$B66), MONTH('Calculation sheet'!$B66)-2, 1), Rates!$A$2:$E$502, 5, FALSE),
  ""))),
IF(Input!$B$10=Input!$I$5,
  IFERROR(VLOOKUP(DATE(YEAR('Calculation sheet'!$B66), MONTH('Calculation sheet'!$B66), 1), Rates!$A$2:$F$502, 6, FALSE),
  IFERROR(VLOOKUP(DATE(YEAR('Calculation sheet'!$B66), MONTH('Calculation sheet'!$B66)-1, 1), Rates!$A$2:$F$502, 6, FALSE),
  IFERROR(VLOOKUP(DATE(YEAR('Calculation sheet'!$B66), MONTH('Calculation sheet'!$B66)-2, 1), Rates!$A$2:$F$502, 6, FALSE),
  ""))),
IF(Input!$B$10=Input!$I$6,
  IFERROR(VLOOKUP(DATE(YEAR('Calculation sheet'!$B66), MONTH('Calculation sheet'!$B66), 1), Rates!$A$2:$G$502, 7, FALSE),
  IFERROR(VLOOKUP(DATE(YEAR('Calculation sheet'!$B66), MONTH('Calculation sheet'!$B66)-1, 1), Rates!$A$2:$G$502, 7, FALSE),
  IFERROR(VLOOKUP(DATE(YEAR('Calculation sheet'!$B66), MONTH('Calculation sheet'!$B66)-2, 1), Rates!$A$2:$G$502,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45913</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4" t="s">
        <v>34</v>
      </c>
      <c r="C6" s="174"/>
      <c r="D6" s="174"/>
      <c r="E6" s="174"/>
      <c r="F6" s="174"/>
      <c r="G6" s="174"/>
      <c r="H6" s="174"/>
      <c r="I6" s="174"/>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70" t="s">
        <v>37</v>
      </c>
      <c r="C12" s="170"/>
      <c r="D12" s="170"/>
      <c r="E12" s="175" t="str">
        <f>"Mr. / Mst. "&amp;Input!B6&amp;"     "</f>
        <v xml:space="preserve">Mr. / Mst.      </v>
      </c>
      <c r="F12" s="176"/>
      <c r="G12" s="176"/>
      <c r="H12" s="176"/>
      <c r="I12" s="177"/>
    </row>
    <row r="13" spans="2:10" ht="15.75" x14ac:dyDescent="0.25">
      <c r="B13" s="175" t="s">
        <v>38</v>
      </c>
      <c r="C13" s="176"/>
      <c r="D13" s="177"/>
      <c r="E13" s="175">
        <f>Input!B7</f>
        <v>0</v>
      </c>
      <c r="F13" s="176"/>
      <c r="G13" s="176"/>
      <c r="H13" s="176"/>
      <c r="I13" s="177"/>
    </row>
    <row r="14" spans="2:10" ht="15" customHeight="1" x14ac:dyDescent="0.25">
      <c r="B14" s="170" t="s">
        <v>9</v>
      </c>
      <c r="C14" s="170"/>
      <c r="D14" s="170"/>
      <c r="E14" s="171">
        <f>Input!B8</f>
        <v>0</v>
      </c>
      <c r="F14" s="172"/>
      <c r="G14" s="172"/>
      <c r="H14" s="172"/>
      <c r="I14" s="173"/>
    </row>
    <row r="15" spans="2:10" ht="15.75" x14ac:dyDescent="0.25">
      <c r="B15" s="170" t="s">
        <v>3</v>
      </c>
      <c r="C15" s="170"/>
      <c r="D15" s="170"/>
      <c r="E15" s="178" t="str">
        <f>TEXT(Input!B9,"0,000")</f>
        <v>500,000</v>
      </c>
      <c r="F15" s="179"/>
      <c r="G15" s="179"/>
      <c r="H15" s="179"/>
      <c r="I15" s="180"/>
    </row>
    <row r="16" spans="2:10" x14ac:dyDescent="0.25">
      <c r="B16" s="181" t="s">
        <v>39</v>
      </c>
      <c r="C16" s="182"/>
      <c r="D16" s="183"/>
      <c r="E16" s="181" t="str">
        <f>Input!B10</f>
        <v>IMC (1 Year)</v>
      </c>
      <c r="F16" s="182"/>
      <c r="G16" s="182"/>
      <c r="H16" s="182"/>
      <c r="I16" s="183"/>
    </row>
    <row r="17" spans="2:9" ht="15" customHeight="1" x14ac:dyDescent="0.25">
      <c r="B17" s="170" t="s">
        <v>40</v>
      </c>
      <c r="C17" s="170"/>
      <c r="D17" s="170"/>
      <c r="E17" s="184">
        <f>Input!B11</f>
        <v>45935</v>
      </c>
      <c r="F17" s="185"/>
      <c r="G17" s="185"/>
      <c r="H17" s="185"/>
      <c r="I17" s="186"/>
    </row>
    <row r="18" spans="2:9" ht="15.75" x14ac:dyDescent="0.25">
      <c r="B18" s="170" t="s">
        <v>41</v>
      </c>
      <c r="C18" s="170"/>
      <c r="D18" s="170"/>
      <c r="E18" s="184">
        <f>Input!B12</f>
        <v>46300</v>
      </c>
      <c r="F18" s="185"/>
      <c r="G18" s="185"/>
      <c r="H18" s="185"/>
      <c r="I18" s="186"/>
    </row>
    <row r="19" spans="2:9" ht="15" customHeight="1" x14ac:dyDescent="0.25">
      <c r="B19" s="170" t="s">
        <v>42</v>
      </c>
      <c r="C19" s="170"/>
      <c r="D19" s="170"/>
      <c r="E19" s="184">
        <f>Input!B13</f>
        <v>45913</v>
      </c>
      <c r="F19" s="185"/>
      <c r="G19" s="185"/>
      <c r="H19" s="185"/>
      <c r="I19" s="186"/>
    </row>
    <row r="20" spans="2:9" ht="15" customHeight="1" x14ac:dyDescent="0.25">
      <c r="B20" s="170" t="s">
        <v>43</v>
      </c>
      <c r="C20" s="170"/>
      <c r="D20" s="170"/>
      <c r="E20" s="175" t="str">
        <f>Input!B15</f>
        <v>Funds Required</v>
      </c>
      <c r="F20" s="176"/>
      <c r="G20" s="176"/>
      <c r="H20" s="176"/>
      <c r="I20" s="177"/>
    </row>
    <row r="21" spans="2:9" ht="12" customHeight="1" x14ac:dyDescent="0.25">
      <c r="B21" s="23"/>
      <c r="C21" s="23"/>
      <c r="D21" s="23"/>
      <c r="E21" s="23"/>
      <c r="F21" s="23"/>
      <c r="G21" s="23"/>
      <c r="H21" s="23"/>
      <c r="I21" s="23"/>
    </row>
    <row r="22" spans="2:9" ht="47.25" customHeight="1" x14ac:dyDescent="0.25">
      <c r="B22" s="188" t="s">
        <v>44</v>
      </c>
      <c r="C22" s="188"/>
      <c r="D22" s="188"/>
      <c r="E22" s="188"/>
      <c r="F22" s="188"/>
      <c r="G22" s="188"/>
      <c r="H22" s="188"/>
      <c r="I22" s="188"/>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89" t="s">
        <v>106</v>
      </c>
      <c r="C29" s="189"/>
      <c r="D29" s="189"/>
      <c r="E29" s="189"/>
      <c r="F29" s="189"/>
      <c r="G29" s="189"/>
      <c r="H29" s="189"/>
      <c r="I29" s="189"/>
    </row>
    <row r="30" spans="2:9" ht="15.75" customHeight="1" x14ac:dyDescent="0.25">
      <c r="B30" s="40"/>
      <c r="C30" s="40"/>
      <c r="D30" s="40"/>
      <c r="E30" s="190" t="str">
        <f>TEXT('Calculation sheet'!J4,"#,###,###.00")</f>
        <v>499,951.92</v>
      </c>
      <c r="F30" s="190"/>
      <c r="G30" s="190"/>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1" t="s">
        <v>49</v>
      </c>
      <c r="C36" s="191"/>
      <c r="D36" s="191"/>
      <c r="E36" s="191"/>
      <c r="F36" s="191"/>
      <c r="G36" s="191"/>
      <c r="H36" s="191"/>
      <c r="I36" s="191"/>
    </row>
    <row r="37" spans="2:10" ht="15.75" x14ac:dyDescent="0.25">
      <c r="B37" s="192" t="s">
        <v>31</v>
      </c>
      <c r="C37" s="192"/>
      <c r="D37" s="192"/>
      <c r="E37" s="192"/>
      <c r="F37" s="192"/>
      <c r="G37" s="192"/>
      <c r="H37" s="192"/>
      <c r="I37" s="192"/>
    </row>
    <row r="38" spans="2:10" ht="38.25" customHeight="1" x14ac:dyDescent="0.25">
      <c r="B38" s="193" t="str">
        <f>"I accept the above Price. Please credit my account No."&amp;E13&amp;" with amount of Rs."&amp;E30&amp;" on date: "&amp;TEXT(I1,"dd mmm yyyy")</f>
        <v>I accept the above Price. Please credit my account No.0 with amount of Rs.499,951.92 on date: 13 Sep 2025</v>
      </c>
      <c r="C38" s="193"/>
      <c r="D38" s="193"/>
      <c r="E38" s="193"/>
      <c r="F38" s="193"/>
      <c r="G38" s="193"/>
      <c r="H38" s="193"/>
      <c r="I38" s="193"/>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4" t="s">
        <v>52</v>
      </c>
      <c r="I41" s="194"/>
      <c r="J41" s="45" t="str">
        <f>"This transaction should be on "&amp;TEXT(E19,"dd mmm yyyy")&amp;", Otherwise recalculate."</f>
        <v>This transaction should be on 13 Sep 2025,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5" t="s">
        <v>53</v>
      </c>
      <c r="C45" s="195"/>
      <c r="D45" s="195"/>
      <c r="E45" s="195"/>
      <c r="F45" s="195"/>
      <c r="G45" s="195"/>
      <c r="H45" s="195"/>
      <c r="I45" s="195"/>
    </row>
    <row r="46" spans="2:10" ht="15.75" x14ac:dyDescent="0.25">
      <c r="B46" s="196" t="s">
        <v>54</v>
      </c>
      <c r="C46" s="196"/>
      <c r="D46" s="196"/>
      <c r="E46" s="196"/>
      <c r="F46" s="196"/>
      <c r="G46" s="196"/>
      <c r="H46" s="196"/>
      <c r="I46" s="196"/>
    </row>
    <row r="47" spans="2:10" ht="15.75" x14ac:dyDescent="0.25">
      <c r="C47" s="44"/>
      <c r="D47" s="42"/>
      <c r="E47" s="23"/>
      <c r="F47" s="23"/>
      <c r="G47" s="23"/>
      <c r="H47" s="23"/>
      <c r="I47" s="23"/>
    </row>
    <row r="50" spans="2:9" ht="15.75" x14ac:dyDescent="0.25">
      <c r="B50" s="197">
        <f>I1</f>
        <v>45913</v>
      </c>
      <c r="C50" s="197"/>
      <c r="D50" s="197"/>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8" t="s">
        <v>58</v>
      </c>
      <c r="C56" s="198"/>
      <c r="D56" s="198"/>
      <c r="E56" s="198"/>
      <c r="F56" s="198"/>
      <c r="G56" s="198"/>
      <c r="H56" s="198"/>
      <c r="I56" s="198"/>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7" t="s">
        <v>60</v>
      </c>
      <c r="C60" s="187"/>
      <c r="D60" s="187"/>
      <c r="E60" s="187"/>
      <c r="F60" s="187"/>
      <c r="G60" s="187"/>
      <c r="H60" s="187"/>
      <c r="I60" s="187"/>
    </row>
    <row r="61" spans="2:9" ht="16.5" thickBot="1" x14ac:dyDescent="0.3">
      <c r="B61" s="23"/>
      <c r="C61" s="23"/>
      <c r="D61" s="23"/>
      <c r="E61" s="23"/>
      <c r="F61" s="23"/>
      <c r="G61" s="23"/>
      <c r="H61" s="23"/>
      <c r="I61" s="23"/>
    </row>
    <row r="62" spans="2:9" ht="15.75" x14ac:dyDescent="0.25">
      <c r="B62" s="199" t="str">
        <f>E12</f>
        <v xml:space="preserve">Mr. / Mst.      </v>
      </c>
      <c r="C62" s="200"/>
      <c r="D62" s="200"/>
      <c r="E62" s="200"/>
      <c r="F62" s="200"/>
      <c r="G62" s="201" t="s">
        <v>61</v>
      </c>
      <c r="H62" s="201"/>
      <c r="I62" s="202"/>
    </row>
    <row r="63" spans="2:9" ht="15.75" x14ac:dyDescent="0.25">
      <c r="B63" s="203">
        <f t="shared" ref="B63:B70" si="0">E13</f>
        <v>0</v>
      </c>
      <c r="C63" s="170"/>
      <c r="D63" s="170"/>
      <c r="E63" s="170"/>
      <c r="F63" s="170"/>
      <c r="G63" s="204" t="s">
        <v>62</v>
      </c>
      <c r="H63" s="204"/>
      <c r="I63" s="205"/>
    </row>
    <row r="64" spans="2:9" ht="15.75" x14ac:dyDescent="0.25">
      <c r="B64" s="203">
        <f t="shared" si="0"/>
        <v>0</v>
      </c>
      <c r="C64" s="170"/>
      <c r="D64" s="170"/>
      <c r="E64" s="170"/>
      <c r="F64" s="170"/>
      <c r="G64" s="206" t="s">
        <v>63</v>
      </c>
      <c r="H64" s="207"/>
      <c r="I64" s="208"/>
    </row>
    <row r="65" spans="2:9" ht="15.75" x14ac:dyDescent="0.25">
      <c r="B65" s="203" t="str">
        <f t="shared" si="0"/>
        <v>500,000</v>
      </c>
      <c r="C65" s="170"/>
      <c r="D65" s="170"/>
      <c r="E65" s="170"/>
      <c r="F65" s="170"/>
      <c r="G65" s="206" t="s">
        <v>64</v>
      </c>
      <c r="H65" s="207"/>
      <c r="I65" s="208"/>
    </row>
    <row r="66" spans="2:9" ht="15.75" x14ac:dyDescent="0.25">
      <c r="B66" s="203" t="str">
        <f t="shared" si="0"/>
        <v>IMC (1 Year)</v>
      </c>
      <c r="C66" s="170"/>
      <c r="D66" s="170"/>
      <c r="E66" s="170"/>
      <c r="F66" s="170"/>
      <c r="G66" s="206" t="s">
        <v>65</v>
      </c>
      <c r="H66" s="207"/>
      <c r="I66" s="208"/>
    </row>
    <row r="67" spans="2:9" ht="15.75" x14ac:dyDescent="0.25">
      <c r="B67" s="209" t="str">
        <f>TEXT(E17,"dd mmm yyyy")</f>
        <v>05 Oct 2025</v>
      </c>
      <c r="C67" s="210"/>
      <c r="D67" s="210"/>
      <c r="E67" s="210"/>
      <c r="F67" s="210"/>
      <c r="G67" s="206" t="s">
        <v>66</v>
      </c>
      <c r="H67" s="207"/>
      <c r="I67" s="208"/>
    </row>
    <row r="68" spans="2:9" ht="15.75" x14ac:dyDescent="0.25">
      <c r="B68" s="209" t="str">
        <f t="shared" ref="B68:B69" si="1">TEXT(E18,"dd mmm yyyy")</f>
        <v>05 Oct 2026</v>
      </c>
      <c r="C68" s="210"/>
      <c r="D68" s="210"/>
      <c r="E68" s="210"/>
      <c r="F68" s="210"/>
      <c r="G68" s="204" t="s">
        <v>67</v>
      </c>
      <c r="H68" s="204"/>
      <c r="I68" s="205"/>
    </row>
    <row r="69" spans="2:9" ht="15.75" x14ac:dyDescent="0.25">
      <c r="B69" s="209" t="str">
        <f t="shared" si="1"/>
        <v>13 Sep 2025</v>
      </c>
      <c r="C69" s="210"/>
      <c r="D69" s="210"/>
      <c r="E69" s="210"/>
      <c r="F69" s="210"/>
      <c r="G69" s="204" t="s">
        <v>68</v>
      </c>
      <c r="H69" s="204"/>
      <c r="I69" s="205"/>
    </row>
    <row r="70" spans="2:9" ht="16.5" thickBot="1" x14ac:dyDescent="0.3">
      <c r="B70" s="211" t="str">
        <f t="shared" si="0"/>
        <v>Funds Required</v>
      </c>
      <c r="C70" s="212"/>
      <c r="D70" s="212"/>
      <c r="E70" s="212"/>
      <c r="F70" s="212"/>
      <c r="G70" s="213" t="s">
        <v>69</v>
      </c>
      <c r="H70" s="213"/>
      <c r="I70" s="214"/>
    </row>
    <row r="71" spans="2:9" ht="15.75" x14ac:dyDescent="0.25">
      <c r="B71" s="23"/>
      <c r="C71" s="23"/>
      <c r="D71" s="23"/>
      <c r="E71" s="23"/>
      <c r="F71" s="23"/>
      <c r="G71" s="23"/>
      <c r="H71" s="23"/>
      <c r="I71" s="23"/>
    </row>
    <row r="72" spans="2:9" x14ac:dyDescent="0.25">
      <c r="B72" s="215" t="s">
        <v>70</v>
      </c>
      <c r="C72" s="215"/>
      <c r="D72" s="215"/>
      <c r="E72" s="215"/>
      <c r="F72" s="215"/>
      <c r="G72" s="215"/>
      <c r="H72" s="215"/>
      <c r="I72" s="215"/>
    </row>
    <row r="73" spans="2:9" x14ac:dyDescent="0.25">
      <c r="B73" s="215"/>
      <c r="C73" s="215"/>
      <c r="D73" s="215"/>
      <c r="E73" s="215"/>
      <c r="F73" s="215"/>
      <c r="G73" s="215"/>
      <c r="H73" s="215"/>
      <c r="I73" s="215"/>
    </row>
    <row r="74" spans="2:9" x14ac:dyDescent="0.25">
      <c r="B74" s="215"/>
      <c r="C74" s="215"/>
      <c r="D74" s="215"/>
      <c r="E74" s="215"/>
      <c r="F74" s="215"/>
      <c r="G74" s="215"/>
      <c r="H74" s="215"/>
      <c r="I74" s="215"/>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6" t="s">
        <v>73</v>
      </c>
      <c r="C79" s="216"/>
      <c r="D79" s="216"/>
      <c r="E79" s="216"/>
      <c r="F79" s="216"/>
      <c r="G79" s="216"/>
      <c r="H79" s="216"/>
      <c r="I79" s="216"/>
    </row>
    <row r="80" spans="2:9" ht="15.75" x14ac:dyDescent="0.25">
      <c r="B80" s="50"/>
      <c r="C80" s="50"/>
      <c r="D80" s="50"/>
      <c r="E80" s="50"/>
      <c r="F80" s="50"/>
      <c r="G80" s="50"/>
      <c r="H80" s="50"/>
      <c r="I80" s="50"/>
    </row>
    <row r="81" spans="2:19" ht="15.75" x14ac:dyDescent="0.25">
      <c r="B81" s="40"/>
      <c r="C81" s="40"/>
      <c r="D81" s="40"/>
      <c r="E81" s="190" t="str">
        <f>E30</f>
        <v>499,951.92</v>
      </c>
      <c r="F81" s="190"/>
      <c r="G81" s="190"/>
      <c r="H81" s="40"/>
      <c r="I81" s="40"/>
      <c r="S81" s="25" t="s">
        <v>74</v>
      </c>
    </row>
    <row r="82" spans="2:19" ht="15.75" x14ac:dyDescent="0.25">
      <c r="B82" s="40"/>
      <c r="C82" s="40"/>
      <c r="D82" s="40"/>
      <c r="E82" s="40"/>
      <c r="F82" s="40"/>
      <c r="G82" s="40"/>
      <c r="H82" s="40"/>
      <c r="I82" s="40"/>
      <c r="S82" s="25" t="s">
        <v>75</v>
      </c>
    </row>
    <row r="83" spans="2:19" ht="15.75" x14ac:dyDescent="0.25">
      <c r="B83" s="195" t="s">
        <v>48</v>
      </c>
      <c r="C83" s="195"/>
      <c r="D83" s="195"/>
      <c r="E83" s="29"/>
      <c r="F83" s="29"/>
      <c r="G83" s="29"/>
      <c r="H83" s="217" t="s">
        <v>49</v>
      </c>
      <c r="I83" s="217"/>
      <c r="S83" s="25" t="str">
        <f>"اکاؤنٹ نمبر"&amp;B63</f>
        <v>اکاؤنٹ نمبر0</v>
      </c>
    </row>
    <row r="84" spans="2:19" ht="15.75" x14ac:dyDescent="0.25">
      <c r="B84" s="192" t="s">
        <v>76</v>
      </c>
      <c r="C84" s="192"/>
      <c r="D84" s="192"/>
      <c r="E84" s="29"/>
      <c r="F84" s="29"/>
      <c r="G84" s="29"/>
      <c r="I84" s="51" t="s">
        <v>77</v>
      </c>
      <c r="S84" s="25" t="s">
        <v>78</v>
      </c>
    </row>
    <row r="85" spans="2:19" ht="15.75" x14ac:dyDescent="0.25">
      <c r="B85" s="41"/>
      <c r="C85" s="30"/>
      <c r="D85" s="31"/>
      <c r="E85" s="29"/>
      <c r="F85" s="29"/>
      <c r="G85" s="29"/>
      <c r="H85" s="41"/>
      <c r="S85" s="25" t="str">
        <f>E30</f>
        <v>499,951.92</v>
      </c>
    </row>
    <row r="86" spans="2:19" ht="15.75" x14ac:dyDescent="0.25">
      <c r="B86" s="41"/>
      <c r="C86" s="30"/>
      <c r="D86" s="31"/>
      <c r="E86" s="29"/>
      <c r="F86" s="29"/>
      <c r="G86" s="29"/>
      <c r="H86" s="41"/>
      <c r="I86" s="30"/>
      <c r="S86" s="49" t="s">
        <v>79</v>
      </c>
    </row>
    <row r="87" spans="2:19" ht="15.75" x14ac:dyDescent="0.25">
      <c r="B87" s="191" t="s">
        <v>49</v>
      </c>
      <c r="C87" s="191"/>
      <c r="D87" s="191"/>
      <c r="E87" s="191"/>
      <c r="F87" s="191"/>
      <c r="G87" s="191"/>
      <c r="H87" s="191"/>
      <c r="I87" s="191"/>
    </row>
    <row r="88" spans="2:19" ht="15.75" x14ac:dyDescent="0.25">
      <c r="B88" s="192" t="s">
        <v>55</v>
      </c>
      <c r="C88" s="192"/>
      <c r="D88" s="192"/>
      <c r="E88" s="192"/>
      <c r="F88" s="192"/>
      <c r="G88" s="192"/>
      <c r="H88" s="192"/>
      <c r="I88" s="192"/>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499,951.92 کریڈٹ کر دیں۔</v>
      </c>
    </row>
    <row r="90" spans="2:19" ht="15" customHeight="1" x14ac:dyDescent="0.25">
      <c r="B90" s="218" t="str">
        <f>R89</f>
        <v>مجھے مندرجہ بالا قیمت قبول ہے.براہ مہربانی میرےاکاؤنٹ نمبر0 میں 499,951.92 کریڈٹ کر دیں۔</v>
      </c>
      <c r="C90" s="218"/>
      <c r="D90" s="218"/>
      <c r="E90" s="218"/>
      <c r="F90" s="218"/>
      <c r="G90" s="218"/>
      <c r="H90" s="218"/>
      <c r="I90" s="218"/>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7" t="s">
        <v>52</v>
      </c>
      <c r="H94" s="187"/>
      <c r="I94" s="187"/>
      <c r="J94" s="45" t="str">
        <f>J41</f>
        <v>This transaction should be on 13 Sep 2025,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5" t="s">
        <v>53</v>
      </c>
      <c r="C97" s="195"/>
      <c r="D97" s="195"/>
      <c r="E97" s="195"/>
      <c r="F97" s="195"/>
      <c r="G97" s="195"/>
      <c r="H97" s="195"/>
      <c r="I97" s="195"/>
    </row>
    <row r="98" spans="2:9" ht="15.75" x14ac:dyDescent="0.25">
      <c r="B98" s="196" t="s">
        <v>80</v>
      </c>
      <c r="C98" s="196"/>
      <c r="D98" s="196"/>
      <c r="E98" s="196"/>
      <c r="F98" s="196"/>
      <c r="G98" s="196"/>
      <c r="H98" s="196"/>
      <c r="I98" s="196"/>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abSelected="1" workbookViewId="0">
      <pane ySplit="1" topLeftCell="A58" activePane="bottomLeft" state="frozen"/>
      <selection pane="bottomLeft" activeCell="I68" sqref="I68"/>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6" t="s">
        <v>22</v>
      </c>
      <c r="B1" s="132" t="s">
        <v>21</v>
      </c>
      <c r="C1" s="146" t="s">
        <v>15</v>
      </c>
      <c r="D1" s="146" t="s">
        <v>16</v>
      </c>
      <c r="E1" s="146" t="s">
        <v>17</v>
      </c>
      <c r="F1" s="146" t="s">
        <v>18</v>
      </c>
      <c r="G1" s="147" t="s">
        <v>19</v>
      </c>
    </row>
    <row r="2" spans="1:7" s="18" customFormat="1" x14ac:dyDescent="0.25">
      <c r="A2" s="141">
        <v>43678</v>
      </c>
      <c r="B2" s="121">
        <v>0.1</v>
      </c>
      <c r="C2" s="121">
        <v>0.105</v>
      </c>
      <c r="D2" s="121">
        <v>0.11</v>
      </c>
      <c r="E2" s="121">
        <v>0.115</v>
      </c>
      <c r="F2" s="121">
        <v>0.12</v>
      </c>
      <c r="G2" s="122">
        <v>0.125</v>
      </c>
    </row>
    <row r="3" spans="1:7" s="18" customFormat="1" x14ac:dyDescent="0.25">
      <c r="A3" s="142">
        <v>43709</v>
      </c>
      <c r="B3" s="123">
        <v>0.1</v>
      </c>
      <c r="C3" s="123">
        <v>0.105</v>
      </c>
      <c r="D3" s="123">
        <v>0.11</v>
      </c>
      <c r="E3" s="123">
        <v>0.115</v>
      </c>
      <c r="F3" s="123">
        <v>0.12</v>
      </c>
      <c r="G3" s="124">
        <v>0.125</v>
      </c>
    </row>
    <row r="4" spans="1:7" s="18" customFormat="1" x14ac:dyDescent="0.25">
      <c r="A4" s="141">
        <v>43739</v>
      </c>
      <c r="B4" s="121">
        <v>0.10009999999999999</v>
      </c>
      <c r="C4" s="121">
        <v>0.1051</v>
      </c>
      <c r="D4" s="121">
        <v>0.1101</v>
      </c>
      <c r="E4" s="121">
        <v>0.11509999999999999</v>
      </c>
      <c r="F4" s="121">
        <v>0.1201</v>
      </c>
      <c r="G4" s="122">
        <v>0.12509999999999999</v>
      </c>
    </row>
    <row r="5" spans="1:7" s="18" customFormat="1" x14ac:dyDescent="0.25">
      <c r="A5" s="142">
        <v>43770</v>
      </c>
      <c r="B5" s="123">
        <v>0.10100000000000001</v>
      </c>
      <c r="C5" s="123">
        <v>0.1061</v>
      </c>
      <c r="D5" s="123">
        <v>0.1111</v>
      </c>
      <c r="E5" s="123">
        <v>0.1162</v>
      </c>
      <c r="F5" s="123">
        <v>0.1212</v>
      </c>
      <c r="G5" s="124">
        <v>0.1263</v>
      </c>
    </row>
    <row r="6" spans="1:7" s="18" customFormat="1" x14ac:dyDescent="0.25">
      <c r="A6" s="141">
        <v>43800</v>
      </c>
      <c r="B6" s="121">
        <v>0.1</v>
      </c>
      <c r="C6" s="121">
        <v>0.105</v>
      </c>
      <c r="D6" s="121">
        <v>0.11</v>
      </c>
      <c r="E6" s="121">
        <v>0.115</v>
      </c>
      <c r="F6" s="121">
        <v>0.12</v>
      </c>
      <c r="G6" s="122">
        <v>0.125</v>
      </c>
    </row>
    <row r="7" spans="1:7" s="18" customFormat="1" x14ac:dyDescent="0.25">
      <c r="A7" s="143">
        <v>43831</v>
      </c>
      <c r="B7" s="125">
        <v>0.1</v>
      </c>
      <c r="C7" s="125">
        <v>0.105</v>
      </c>
      <c r="D7" s="125">
        <v>0.11</v>
      </c>
      <c r="E7" s="125">
        <v>0.115</v>
      </c>
      <c r="F7" s="125">
        <v>0.12</v>
      </c>
      <c r="G7" s="126">
        <v>0.12509999999999999</v>
      </c>
    </row>
    <row r="8" spans="1:7" s="18" customFormat="1" x14ac:dyDescent="0.25">
      <c r="A8" s="144">
        <v>43862</v>
      </c>
      <c r="B8" s="127">
        <v>0.1013</v>
      </c>
      <c r="C8" s="127">
        <v>0.10639999999999999</v>
      </c>
      <c r="D8" s="127">
        <v>0.1115</v>
      </c>
      <c r="E8" s="127">
        <v>0.11650000000000001</v>
      </c>
      <c r="F8" s="127">
        <v>0.1216</v>
      </c>
      <c r="G8" s="128">
        <v>0.12670000000000001</v>
      </c>
    </row>
    <row r="9" spans="1:7" s="18" customFormat="1" x14ac:dyDescent="0.25">
      <c r="A9" s="143">
        <v>43891</v>
      </c>
      <c r="B9" s="125">
        <v>0.1</v>
      </c>
      <c r="C9" s="125">
        <v>0.105</v>
      </c>
      <c r="D9" s="125">
        <v>0.11</v>
      </c>
      <c r="E9" s="125">
        <v>0.115</v>
      </c>
      <c r="F9" s="125">
        <v>0.12</v>
      </c>
      <c r="G9" s="126">
        <v>0.125</v>
      </c>
    </row>
    <row r="10" spans="1:7" s="18" customFormat="1" x14ac:dyDescent="0.25">
      <c r="A10" s="144">
        <v>43922</v>
      </c>
      <c r="B10" s="127">
        <v>0.1</v>
      </c>
      <c r="C10" s="127">
        <v>0.105</v>
      </c>
      <c r="D10" s="127">
        <v>0.11</v>
      </c>
      <c r="E10" s="127">
        <v>0.115</v>
      </c>
      <c r="F10" s="127">
        <v>0.12</v>
      </c>
      <c r="G10" s="128">
        <v>0.125</v>
      </c>
    </row>
    <row r="11" spans="1:7" s="18" customFormat="1" x14ac:dyDescent="0.25">
      <c r="A11" s="143">
        <v>43952</v>
      </c>
      <c r="B11" s="125">
        <v>9.1999999999999998E-2</v>
      </c>
      <c r="C11" s="125">
        <v>9.6600000000000005E-2</v>
      </c>
      <c r="D11" s="125">
        <v>0.1012</v>
      </c>
      <c r="E11" s="125">
        <v>0.10580000000000001</v>
      </c>
      <c r="F11" s="125">
        <v>0.1104</v>
      </c>
      <c r="G11" s="126">
        <v>0.115</v>
      </c>
    </row>
    <row r="12" spans="1:7" s="18" customFormat="1" x14ac:dyDescent="0.25">
      <c r="A12" s="144">
        <v>43983</v>
      </c>
      <c r="B12" s="127">
        <v>0.09</v>
      </c>
      <c r="C12" s="127">
        <v>9.4500000000000001E-2</v>
      </c>
      <c r="D12" s="127">
        <v>9.9000000000000005E-2</v>
      </c>
      <c r="E12" s="127">
        <v>0.10349999999999999</v>
      </c>
      <c r="F12" s="127">
        <v>0.108</v>
      </c>
      <c r="G12" s="128">
        <v>0.1125</v>
      </c>
    </row>
    <row r="13" spans="1:7" s="18" customFormat="1" x14ac:dyDescent="0.25">
      <c r="A13" s="143">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4">
        <v>44044</v>
      </c>
      <c r="B14" s="127">
        <v>6.2E-2</v>
      </c>
      <c r="C14" s="127">
        <v>6.5100000000000005E-2</v>
      </c>
      <c r="D14" s="127">
        <v>6.8199999999999997E-2</v>
      </c>
      <c r="E14" s="127">
        <v>7.1300000000000002E-2</v>
      </c>
      <c r="F14" s="127">
        <v>7.4399999999999994E-2</v>
      </c>
      <c r="G14" s="128">
        <v>7.7499999999999999E-2</v>
      </c>
    </row>
    <row r="15" spans="1:7" s="18" customFormat="1" x14ac:dyDescent="0.25">
      <c r="A15" s="143">
        <v>44075</v>
      </c>
      <c r="B15" s="125">
        <v>6.2399999999999997E-2</v>
      </c>
      <c r="C15" s="125">
        <v>6.5500000000000003E-2</v>
      </c>
      <c r="D15" s="125">
        <v>6.8599999999999994E-2</v>
      </c>
      <c r="E15" s="125">
        <v>7.17E-2</v>
      </c>
      <c r="F15" s="125">
        <v>7.4800000000000005E-2</v>
      </c>
      <c r="G15" s="126">
        <v>7.8E-2</v>
      </c>
    </row>
    <row r="16" spans="1:7" s="18" customFormat="1" x14ac:dyDescent="0.25">
      <c r="A16" s="144">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3">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4">
        <v>44166</v>
      </c>
      <c r="B18" s="127">
        <v>6.9000000000000006E-2</v>
      </c>
      <c r="C18" s="127">
        <v>7.0099999999999996E-2</v>
      </c>
      <c r="D18" s="127">
        <v>7.1099999999999997E-2</v>
      </c>
      <c r="E18" s="127">
        <v>7.22E-2</v>
      </c>
      <c r="F18" s="127">
        <v>7.3300000000000004E-2</v>
      </c>
      <c r="G18" s="128">
        <v>7.4300000000000005E-2</v>
      </c>
    </row>
    <row r="19" spans="1:21" x14ac:dyDescent="0.25">
      <c r="A19" s="142">
        <v>44197</v>
      </c>
      <c r="B19" s="118">
        <v>6.9000000000000006E-2</v>
      </c>
      <c r="C19" s="118">
        <v>7.0099999999999996E-2</v>
      </c>
      <c r="D19" s="118">
        <v>7.1099999999999997E-2</v>
      </c>
      <c r="E19" s="118">
        <v>7.22E-2</v>
      </c>
      <c r="F19" s="118">
        <v>7.3300000000000004E-2</v>
      </c>
      <c r="G19" s="119">
        <v>7.4300000000000005E-2</v>
      </c>
    </row>
    <row r="20" spans="1:21" x14ac:dyDescent="0.25">
      <c r="A20" s="141">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2">
        <v>44256</v>
      </c>
      <c r="B21" s="118">
        <v>6.9599999999999995E-2</v>
      </c>
      <c r="C21" s="118">
        <v>7.0099999999999996E-2</v>
      </c>
      <c r="D21" s="118">
        <v>7.0599999999999996E-2</v>
      </c>
      <c r="E21" s="118">
        <v>7.1099999999999997E-2</v>
      </c>
      <c r="F21" s="118">
        <v>7.1599999999999997E-2</v>
      </c>
      <c r="G21" s="119">
        <v>7.2099999999999997E-2</v>
      </c>
    </row>
    <row r="22" spans="1:21" x14ac:dyDescent="0.25">
      <c r="A22" s="141">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2">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1">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2">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1">
        <v>44409</v>
      </c>
      <c r="B26" s="116">
        <v>6.9599999999999995E-2</v>
      </c>
      <c r="C26" s="116">
        <v>7.0099999999999996E-2</v>
      </c>
      <c r="D26" s="116">
        <v>7.0599999999999996E-2</v>
      </c>
      <c r="E26" s="116">
        <v>7.1099999999999997E-2</v>
      </c>
      <c r="F26" s="116">
        <v>7.1599999999999997E-2</v>
      </c>
      <c r="G26" s="117">
        <v>7.2099999999999997E-2</v>
      </c>
    </row>
    <row r="27" spans="1:21" x14ac:dyDescent="0.25">
      <c r="A27" s="142">
        <v>44440</v>
      </c>
      <c r="B27" s="118">
        <v>6.9599999999999995E-2</v>
      </c>
      <c r="C27" s="118">
        <v>7.0099999999999996E-2</v>
      </c>
      <c r="D27" s="118">
        <v>7.0599999999999996E-2</v>
      </c>
      <c r="E27" s="118">
        <v>7.1099999999999997E-2</v>
      </c>
      <c r="F27" s="118">
        <v>7.1599999999999997E-2</v>
      </c>
      <c r="G27" s="119">
        <v>7.2099999999999997E-2</v>
      </c>
    </row>
    <row r="28" spans="1:21" x14ac:dyDescent="0.25">
      <c r="A28" s="141">
        <v>44470</v>
      </c>
      <c r="B28" s="116">
        <v>6.9599999999999995E-2</v>
      </c>
      <c r="C28" s="116">
        <v>7.0099999999999996E-2</v>
      </c>
      <c r="D28" s="116">
        <v>7.0599999999999996E-2</v>
      </c>
      <c r="E28" s="116">
        <v>7.1099999999999997E-2</v>
      </c>
      <c r="F28" s="116">
        <v>7.1599999999999997E-2</v>
      </c>
      <c r="G28" s="117">
        <v>7.2099999999999997E-2</v>
      </c>
    </row>
    <row r="29" spans="1:21" x14ac:dyDescent="0.25">
      <c r="A29" s="142">
        <v>44501</v>
      </c>
      <c r="B29" s="116">
        <v>6.9599999999999995E-2</v>
      </c>
      <c r="C29" s="116">
        <v>7.0099999999999996E-2</v>
      </c>
      <c r="D29" s="116">
        <v>7.0599999999999996E-2</v>
      </c>
      <c r="E29" s="116">
        <v>7.1099999999999997E-2</v>
      </c>
      <c r="F29" s="116">
        <v>7.1599999999999997E-2</v>
      </c>
      <c r="G29" s="117">
        <v>7.2099999999999997E-2</v>
      </c>
    </row>
    <row r="30" spans="1:21" x14ac:dyDescent="0.25">
      <c r="A30" s="141">
        <v>44531</v>
      </c>
      <c r="B30" s="116">
        <v>7.2099999999999997E-2</v>
      </c>
      <c r="C30" s="116">
        <v>7.2599999999999998E-2</v>
      </c>
      <c r="D30" s="116">
        <v>7.3099999999999998E-2</v>
      </c>
      <c r="E30" s="116">
        <v>7.3599999999999999E-2</v>
      </c>
      <c r="F30" s="116">
        <v>7.4099999999999999E-2</v>
      </c>
      <c r="G30" s="117">
        <v>7.4700000000000003E-2</v>
      </c>
    </row>
    <row r="31" spans="1:21" x14ac:dyDescent="0.25">
      <c r="A31" s="142">
        <v>44562</v>
      </c>
      <c r="B31" s="118">
        <v>8.3599999999999994E-2</v>
      </c>
      <c r="C31" s="118">
        <v>8.4199999999999997E-2</v>
      </c>
      <c r="D31" s="118">
        <v>8.48E-2</v>
      </c>
      <c r="E31" s="118">
        <v>8.5300000000000001E-2</v>
      </c>
      <c r="F31" s="118">
        <v>8.5900000000000004E-2</v>
      </c>
      <c r="G31" s="119">
        <v>8.6499999999999994E-2</v>
      </c>
    </row>
    <row r="32" spans="1:21" x14ac:dyDescent="0.25">
      <c r="A32" s="141">
        <v>44593</v>
      </c>
      <c r="B32" s="116">
        <v>7.9399999999999998E-2</v>
      </c>
      <c r="C32" s="116">
        <v>0.08</v>
      </c>
      <c r="D32" s="116">
        <v>8.0500000000000002E-2</v>
      </c>
      <c r="E32" s="116">
        <v>8.1100000000000005E-2</v>
      </c>
      <c r="F32" s="116">
        <v>8.1699999999999995E-2</v>
      </c>
      <c r="G32" s="117">
        <v>8.2199999999999995E-2</v>
      </c>
    </row>
    <row r="33" spans="1:7" x14ac:dyDescent="0.25">
      <c r="A33" s="142">
        <v>44621</v>
      </c>
      <c r="B33" s="118">
        <v>7.9399999999999998E-2</v>
      </c>
      <c r="C33" s="118">
        <v>0.08</v>
      </c>
      <c r="D33" s="118">
        <v>8.0500000000000002E-2</v>
      </c>
      <c r="E33" s="118">
        <v>8.1100000000000005E-2</v>
      </c>
      <c r="F33" s="118">
        <v>8.1699999999999995E-2</v>
      </c>
      <c r="G33" s="119">
        <v>8.2199999999999995E-2</v>
      </c>
    </row>
    <row r="34" spans="1:7" x14ac:dyDescent="0.25">
      <c r="A34" s="141">
        <v>44652</v>
      </c>
      <c r="B34" s="116">
        <v>8.1699999999999995E-2</v>
      </c>
      <c r="C34" s="116">
        <v>8.2299999999999998E-2</v>
      </c>
      <c r="D34" s="116">
        <v>8.2900000000000001E-2</v>
      </c>
      <c r="E34" s="116">
        <v>8.3500000000000005E-2</v>
      </c>
      <c r="F34" s="116">
        <v>8.4099999999999994E-2</v>
      </c>
      <c r="G34" s="117">
        <v>8.4599999999999995E-2</v>
      </c>
    </row>
    <row r="35" spans="1:7" x14ac:dyDescent="0.25">
      <c r="A35" s="142">
        <v>44682</v>
      </c>
      <c r="B35" s="118">
        <v>0.12189999999999999</v>
      </c>
      <c r="C35" s="118">
        <v>0.1225</v>
      </c>
      <c r="D35" s="118">
        <v>0.1231</v>
      </c>
      <c r="E35" s="118">
        <v>0.12379999999999999</v>
      </c>
      <c r="F35" s="118">
        <v>0.1244</v>
      </c>
      <c r="G35" s="119">
        <v>0.125</v>
      </c>
    </row>
    <row r="36" spans="1:7" x14ac:dyDescent="0.25">
      <c r="A36" s="141">
        <v>44713</v>
      </c>
      <c r="B36" s="116">
        <v>0.12189999999999999</v>
      </c>
      <c r="C36" s="116">
        <v>0.1225</v>
      </c>
      <c r="D36" s="116">
        <v>0.1231</v>
      </c>
      <c r="E36" s="116">
        <v>0.1237</v>
      </c>
      <c r="F36" s="116">
        <v>0.1244</v>
      </c>
      <c r="G36" s="117">
        <v>0.125</v>
      </c>
    </row>
    <row r="37" spans="1:7" x14ac:dyDescent="0.25">
      <c r="A37" s="142">
        <v>44743</v>
      </c>
      <c r="B37" s="118">
        <v>0.12189999999999999</v>
      </c>
      <c r="C37" s="118">
        <v>0.1225</v>
      </c>
      <c r="D37" s="118">
        <v>0.1231</v>
      </c>
      <c r="E37" s="118">
        <v>0.12379999999999999</v>
      </c>
      <c r="F37" s="118">
        <v>0.1244</v>
      </c>
      <c r="G37" s="119">
        <v>0.125</v>
      </c>
    </row>
    <row r="38" spans="1:7" x14ac:dyDescent="0.25">
      <c r="A38" s="141">
        <v>44774</v>
      </c>
      <c r="B38" s="116">
        <v>0.12189999999999999</v>
      </c>
      <c r="C38" s="116">
        <v>0.1225</v>
      </c>
      <c r="D38" s="116">
        <v>0.1231</v>
      </c>
      <c r="E38" s="116">
        <v>0.1237</v>
      </c>
      <c r="F38" s="116">
        <v>0.1244</v>
      </c>
      <c r="G38" s="117">
        <v>0.125</v>
      </c>
    </row>
    <row r="39" spans="1:7" x14ac:dyDescent="0.25">
      <c r="A39" s="142">
        <v>44805</v>
      </c>
      <c r="B39" s="118">
        <v>0.1358</v>
      </c>
      <c r="C39" s="118">
        <v>0.13650000000000001</v>
      </c>
      <c r="D39" s="118">
        <v>0.13719999999999999</v>
      </c>
      <c r="E39" s="118">
        <v>0.13789999999999999</v>
      </c>
      <c r="F39" s="118">
        <v>0.1386</v>
      </c>
      <c r="G39" s="119">
        <v>0.13930000000000001</v>
      </c>
    </row>
    <row r="40" spans="1:7" x14ac:dyDescent="0.25">
      <c r="A40" s="141">
        <v>44835</v>
      </c>
      <c r="B40" s="116">
        <v>0.13320000000000001</v>
      </c>
      <c r="C40" s="116">
        <v>0.13389999999999999</v>
      </c>
      <c r="D40" s="116">
        <v>0.1346</v>
      </c>
      <c r="E40" s="116">
        <v>0.1353</v>
      </c>
      <c r="F40" s="116">
        <v>0.13600000000000001</v>
      </c>
      <c r="G40" s="117">
        <v>0.1366</v>
      </c>
    </row>
    <row r="41" spans="1:7" x14ac:dyDescent="0.25">
      <c r="A41" s="142">
        <v>44866</v>
      </c>
      <c r="B41" s="118">
        <v>0.14030000000000001</v>
      </c>
      <c r="C41" s="118">
        <v>0.14099999999999999</v>
      </c>
      <c r="D41" s="118">
        <v>0.14169999999999999</v>
      </c>
      <c r="E41" s="118">
        <v>0.14230000000000001</v>
      </c>
      <c r="F41" s="118">
        <v>0.14299999999999999</v>
      </c>
      <c r="G41" s="119">
        <v>0.14360000000000001</v>
      </c>
    </row>
    <row r="42" spans="1:7" x14ac:dyDescent="0.25">
      <c r="A42" s="141">
        <v>44896</v>
      </c>
      <c r="B42" s="116">
        <v>0.14030000000000001</v>
      </c>
      <c r="C42" s="116">
        <v>0.14099999999999999</v>
      </c>
      <c r="D42" s="116">
        <v>0.14169999999999999</v>
      </c>
      <c r="E42" s="116">
        <v>0.14230000000000001</v>
      </c>
      <c r="F42" s="116">
        <v>0.14299999999999999</v>
      </c>
      <c r="G42" s="117">
        <v>0.14360000000000001</v>
      </c>
    </row>
    <row r="43" spans="1:7" x14ac:dyDescent="0.25">
      <c r="A43" s="142">
        <v>44927</v>
      </c>
      <c r="B43" s="118">
        <v>0.14030000000000001</v>
      </c>
      <c r="C43" s="118">
        <v>0.14099999999999999</v>
      </c>
      <c r="D43" s="118">
        <v>0.14169999999999999</v>
      </c>
      <c r="E43" s="118">
        <v>0.14230000000000001</v>
      </c>
      <c r="F43" s="118">
        <v>0.14299999999999999</v>
      </c>
      <c r="G43" s="119">
        <v>0.14360000000000001</v>
      </c>
    </row>
    <row r="44" spans="1:7" x14ac:dyDescent="0.25">
      <c r="A44" s="141">
        <v>44958</v>
      </c>
      <c r="B44" s="116">
        <v>0.14280000000000001</v>
      </c>
      <c r="C44" s="116">
        <v>0.14349999999999999</v>
      </c>
      <c r="D44" s="116">
        <v>0.14419999999999999</v>
      </c>
      <c r="E44" s="116">
        <v>0.1449</v>
      </c>
      <c r="F44" s="116">
        <v>0.14549999999999999</v>
      </c>
      <c r="G44" s="117">
        <v>0.1462</v>
      </c>
    </row>
    <row r="45" spans="1:7" x14ac:dyDescent="0.25">
      <c r="A45" s="142">
        <v>44986</v>
      </c>
      <c r="B45" s="118">
        <v>0.14929999999999999</v>
      </c>
      <c r="C45" s="118">
        <v>0.15</v>
      </c>
      <c r="D45" s="118">
        <v>0.1507</v>
      </c>
      <c r="E45" s="118">
        <v>0.15140000000000001</v>
      </c>
      <c r="F45" s="118">
        <v>0.15210000000000001</v>
      </c>
      <c r="G45" s="119">
        <v>0.15279999999999999</v>
      </c>
    </row>
    <row r="46" spans="1:7" x14ac:dyDescent="0.25">
      <c r="A46" s="141">
        <v>45017</v>
      </c>
      <c r="B46" s="116">
        <v>0.15770000000000001</v>
      </c>
      <c r="C46" s="116">
        <v>0.16009999999999999</v>
      </c>
      <c r="D46" s="116">
        <v>0.16259999999999999</v>
      </c>
      <c r="E46" s="116">
        <v>0.1651</v>
      </c>
      <c r="F46" s="116">
        <v>0.1676</v>
      </c>
      <c r="G46" s="117">
        <v>0.17</v>
      </c>
    </row>
    <row r="47" spans="1:7" x14ac:dyDescent="0.25">
      <c r="A47" s="142">
        <v>45047</v>
      </c>
      <c r="B47" s="118">
        <v>0.16250000000000001</v>
      </c>
      <c r="C47" s="118">
        <v>0.16500000000000001</v>
      </c>
      <c r="D47" s="118">
        <v>0.1676</v>
      </c>
      <c r="E47" s="118">
        <v>0.17019999999999999</v>
      </c>
      <c r="F47" s="118">
        <v>0.17269999999999999</v>
      </c>
      <c r="G47" s="119">
        <v>0.17530000000000001</v>
      </c>
    </row>
    <row r="48" spans="1:7" x14ac:dyDescent="0.25">
      <c r="A48" s="141">
        <v>45078</v>
      </c>
      <c r="B48" s="116">
        <v>0.16830000000000001</v>
      </c>
      <c r="C48" s="116">
        <v>0.1709</v>
      </c>
      <c r="D48" s="116">
        <v>0.1736</v>
      </c>
      <c r="E48" s="116">
        <v>0.1762</v>
      </c>
      <c r="F48" s="116">
        <v>0.1789</v>
      </c>
      <c r="G48" s="117">
        <v>0.18149999999999999</v>
      </c>
    </row>
    <row r="49" spans="1:7" x14ac:dyDescent="0.25">
      <c r="A49" s="142">
        <v>45108</v>
      </c>
      <c r="B49" s="118">
        <v>0.17230000000000001</v>
      </c>
      <c r="C49" s="118">
        <v>0.17499999999999999</v>
      </c>
      <c r="D49" s="118">
        <v>0.17780000000000001</v>
      </c>
      <c r="E49" s="118">
        <v>0.18049999999999999</v>
      </c>
      <c r="F49" s="118">
        <v>0.1832</v>
      </c>
      <c r="G49" s="119">
        <v>0.18590000000000001</v>
      </c>
    </row>
    <row r="50" spans="1:7" x14ac:dyDescent="0.25">
      <c r="A50" s="141">
        <v>45139</v>
      </c>
      <c r="B50" s="116">
        <v>0.17419999999999999</v>
      </c>
      <c r="C50" s="116">
        <v>0.1769</v>
      </c>
      <c r="D50" s="116">
        <v>0.1797</v>
      </c>
      <c r="E50" s="116">
        <v>0.18240000000000001</v>
      </c>
      <c r="F50" s="116">
        <v>0.18509999999999999</v>
      </c>
      <c r="G50" s="117">
        <v>0.18790000000000001</v>
      </c>
    </row>
    <row r="51" spans="1:7" x14ac:dyDescent="0.25">
      <c r="A51" s="142">
        <v>45170</v>
      </c>
      <c r="B51" s="118">
        <v>0.17419999999999999</v>
      </c>
      <c r="C51" s="118">
        <v>0.1769</v>
      </c>
      <c r="D51" s="118">
        <v>0.1797</v>
      </c>
      <c r="E51" s="118">
        <v>0.18240000000000001</v>
      </c>
      <c r="F51" s="118">
        <v>0.18509999999999999</v>
      </c>
      <c r="G51" s="119">
        <v>0.18790000000000001</v>
      </c>
    </row>
    <row r="52" spans="1:7" x14ac:dyDescent="0.25">
      <c r="A52" s="141">
        <v>45200</v>
      </c>
      <c r="B52" s="116">
        <v>0.17319999999999999</v>
      </c>
      <c r="C52" s="116">
        <v>0.1759</v>
      </c>
      <c r="D52" s="116">
        <v>0.17860000000000001</v>
      </c>
      <c r="E52" s="116">
        <v>0.18129999999999999</v>
      </c>
      <c r="F52" s="116">
        <v>0.18410000000000001</v>
      </c>
      <c r="G52" s="117">
        <v>0.18679999999999999</v>
      </c>
    </row>
    <row r="53" spans="1:7" x14ac:dyDescent="0.25">
      <c r="A53" s="142">
        <v>45231</v>
      </c>
      <c r="B53" s="118">
        <v>0.17449999999999999</v>
      </c>
      <c r="C53" s="118">
        <v>0.1772</v>
      </c>
      <c r="D53" s="118">
        <v>0.1799</v>
      </c>
      <c r="E53" s="118">
        <v>0.1827</v>
      </c>
      <c r="F53" s="118">
        <v>0.18540000000000001</v>
      </c>
      <c r="G53" s="119">
        <v>0.18809999999999999</v>
      </c>
    </row>
    <row r="54" spans="1:7" x14ac:dyDescent="0.25">
      <c r="A54" s="141">
        <v>45261</v>
      </c>
      <c r="B54" s="116">
        <v>0.17449999999999999</v>
      </c>
      <c r="C54" s="116">
        <v>0.1772</v>
      </c>
      <c r="D54" s="116">
        <v>0.1799</v>
      </c>
      <c r="E54" s="116">
        <v>0.1827</v>
      </c>
      <c r="F54" s="116">
        <v>0.18540000000000001</v>
      </c>
      <c r="G54" s="117">
        <v>0.18809999999999999</v>
      </c>
    </row>
    <row r="55" spans="1:7" x14ac:dyDescent="0.25">
      <c r="A55" s="142">
        <v>45292</v>
      </c>
      <c r="B55" s="118">
        <v>0.17230000000000001</v>
      </c>
      <c r="C55" s="118">
        <v>0.17499999999999999</v>
      </c>
      <c r="D55" s="118">
        <v>0.17780000000000001</v>
      </c>
      <c r="E55" s="118">
        <v>0.18049999999999999</v>
      </c>
      <c r="F55" s="118">
        <v>0.1832</v>
      </c>
      <c r="G55" s="118">
        <v>0.18590000000000001</v>
      </c>
    </row>
    <row r="56" spans="1:7" x14ac:dyDescent="0.25">
      <c r="A56" s="141">
        <v>45323</v>
      </c>
      <c r="B56" s="134">
        <v>0.17230000000000001</v>
      </c>
      <c r="C56" s="135">
        <v>0.17499999999999999</v>
      </c>
      <c r="D56" s="135">
        <v>0.17780000000000001</v>
      </c>
      <c r="E56" s="135">
        <v>0.18049999999999999</v>
      </c>
      <c r="F56" s="135">
        <v>0.1832</v>
      </c>
      <c r="G56" s="135">
        <v>0.18590000000000001</v>
      </c>
    </row>
    <row r="57" spans="1:7" x14ac:dyDescent="0.25">
      <c r="A57" s="142">
        <v>45352</v>
      </c>
      <c r="B57" s="118">
        <v>0.17230000000000001</v>
      </c>
      <c r="C57" s="118">
        <v>0.17499999999999999</v>
      </c>
      <c r="D57" s="118">
        <v>0.17780000000000001</v>
      </c>
      <c r="E57" s="118">
        <v>0.18049999999999999</v>
      </c>
      <c r="F57" s="118">
        <v>0.1832</v>
      </c>
      <c r="G57" s="118">
        <v>0.18590000000000001</v>
      </c>
    </row>
    <row r="58" spans="1:7" x14ac:dyDescent="0.25">
      <c r="A58" s="141">
        <v>45383</v>
      </c>
      <c r="B58" s="134">
        <v>0.17230000000000001</v>
      </c>
      <c r="C58" s="134">
        <v>0.17499999999999999</v>
      </c>
      <c r="D58" s="134">
        <v>0.1777</v>
      </c>
      <c r="E58" s="134">
        <v>0.18049999999999999</v>
      </c>
      <c r="F58" s="134">
        <v>0.1832</v>
      </c>
      <c r="G58" s="134">
        <v>0.18590000000000001</v>
      </c>
    </row>
    <row r="59" spans="1:7" x14ac:dyDescent="0.25">
      <c r="A59" s="142">
        <v>45413</v>
      </c>
      <c r="B59" s="136">
        <v>0.16889999999999999</v>
      </c>
      <c r="C59" s="136">
        <v>0.17150000000000001</v>
      </c>
      <c r="D59" s="136">
        <v>0.17419999999999999</v>
      </c>
      <c r="E59" s="136">
        <v>0.17680000000000001</v>
      </c>
      <c r="F59" s="136">
        <v>0.17949999999999999</v>
      </c>
      <c r="G59" s="136">
        <v>0.18210000000000001</v>
      </c>
    </row>
    <row r="60" spans="1:7" x14ac:dyDescent="0.25">
      <c r="A60" s="141">
        <v>45444</v>
      </c>
      <c r="B60" s="134">
        <v>0.1673</v>
      </c>
      <c r="C60" s="134">
        <v>0.17</v>
      </c>
      <c r="D60" s="134">
        <v>0.1726</v>
      </c>
      <c r="E60" s="134">
        <v>0.17519999999999999</v>
      </c>
      <c r="F60" s="134">
        <v>0.1779</v>
      </c>
      <c r="G60" s="134">
        <v>0.18049999999999999</v>
      </c>
    </row>
    <row r="61" spans="1:7" x14ac:dyDescent="0.25">
      <c r="A61" s="142">
        <v>45474</v>
      </c>
      <c r="B61" s="136">
        <v>0.1595</v>
      </c>
      <c r="C61" s="136">
        <v>0.16200000000000001</v>
      </c>
      <c r="D61" s="136">
        <v>0.16450000000000001</v>
      </c>
      <c r="E61" s="136">
        <v>0.16700000000000001</v>
      </c>
      <c r="F61" s="136">
        <v>0.16950000000000001</v>
      </c>
      <c r="G61" s="136">
        <v>0.17199999999999999</v>
      </c>
    </row>
    <row r="62" spans="1:7" x14ac:dyDescent="0.25">
      <c r="A62" s="141">
        <v>45505</v>
      </c>
      <c r="B62" s="134">
        <v>0.15329999999999999</v>
      </c>
      <c r="C62" s="134">
        <v>0.15570000000000001</v>
      </c>
      <c r="D62" s="134">
        <v>0.15809999999999999</v>
      </c>
      <c r="E62" s="134">
        <v>0.1605</v>
      </c>
      <c r="F62" s="134">
        <v>0.16289999999999999</v>
      </c>
      <c r="G62" s="134">
        <v>0.1653</v>
      </c>
    </row>
    <row r="63" spans="1:7" x14ac:dyDescent="0.25">
      <c r="A63" s="142">
        <v>45536</v>
      </c>
      <c r="B63" s="136">
        <v>0.1431</v>
      </c>
      <c r="C63" s="136">
        <v>0.14530000000000001</v>
      </c>
      <c r="D63" s="136">
        <v>0.14760000000000001</v>
      </c>
      <c r="E63" s="136">
        <v>0.14979999999999999</v>
      </c>
      <c r="F63" s="136">
        <v>0.15210000000000001</v>
      </c>
      <c r="G63" s="136">
        <v>0.15429999999999999</v>
      </c>
    </row>
    <row r="64" spans="1:7" x14ac:dyDescent="0.25">
      <c r="A64" s="141">
        <v>45566</v>
      </c>
      <c r="B64" s="138">
        <v>0.128</v>
      </c>
      <c r="C64" s="138">
        <v>0.13</v>
      </c>
      <c r="D64" s="138">
        <v>0.13200000000000001</v>
      </c>
      <c r="E64" s="138">
        <v>0.13400000000000001</v>
      </c>
      <c r="F64" s="138">
        <v>0.1361</v>
      </c>
      <c r="G64" s="138">
        <v>0.1381</v>
      </c>
    </row>
    <row r="65" spans="1:7" x14ac:dyDescent="0.25">
      <c r="A65" s="142">
        <v>45597</v>
      </c>
      <c r="B65" s="136">
        <v>0.10830000000000001</v>
      </c>
      <c r="C65" s="136">
        <v>0.11</v>
      </c>
      <c r="D65" s="136">
        <v>0.11169999999999999</v>
      </c>
      <c r="E65" s="136">
        <v>0.1134</v>
      </c>
      <c r="F65" s="136">
        <v>0.11509999999999999</v>
      </c>
      <c r="G65" s="136">
        <v>0.1168</v>
      </c>
    </row>
    <row r="66" spans="1:7" x14ac:dyDescent="0.25">
      <c r="A66" s="141">
        <v>45627</v>
      </c>
      <c r="B66" s="138">
        <v>9.98E-2</v>
      </c>
      <c r="C66" s="138">
        <v>0.1014</v>
      </c>
      <c r="D66" s="138">
        <v>0.10300000000000001</v>
      </c>
      <c r="E66" s="138">
        <v>0.1045</v>
      </c>
      <c r="F66" s="138">
        <v>0.1061</v>
      </c>
      <c r="G66" s="138">
        <v>0.10769999999999999</v>
      </c>
    </row>
    <row r="67" spans="1:7" s="140" customFormat="1" x14ac:dyDescent="0.25">
      <c r="A67" s="145">
        <v>45658</v>
      </c>
      <c r="B67" s="139">
        <v>9.8500000000000004E-2</v>
      </c>
      <c r="C67" s="139">
        <v>0.1</v>
      </c>
      <c r="D67" s="139">
        <v>0.1016</v>
      </c>
      <c r="E67" s="139">
        <v>0.1031</v>
      </c>
      <c r="F67" s="139">
        <v>0.1047</v>
      </c>
      <c r="G67" s="139">
        <v>0.1062</v>
      </c>
    </row>
    <row r="68" spans="1:7" x14ac:dyDescent="0.25">
      <c r="A68" s="141">
        <v>45689</v>
      </c>
      <c r="B68" s="138">
        <v>9.2300000000000007E-2</v>
      </c>
      <c r="C68" s="138">
        <v>9.3699999999999992E-2</v>
      </c>
      <c r="D68" s="138">
        <v>9.5199999999999993E-2</v>
      </c>
      <c r="E68" s="138">
        <v>9.6600000000000005E-2</v>
      </c>
      <c r="F68" s="138">
        <v>9.8100000000000007E-2</v>
      </c>
      <c r="G68" s="138">
        <v>9.9499999999999991E-2</v>
      </c>
    </row>
    <row r="69" spans="1:7" s="140" customFormat="1" x14ac:dyDescent="0.25">
      <c r="A69" s="145">
        <v>45717</v>
      </c>
      <c r="B69" s="139">
        <v>8.8800000000000004E-2</v>
      </c>
      <c r="C69" s="139">
        <v>9.01E-2</v>
      </c>
      <c r="D69" s="139">
        <v>9.1499999999999998E-2</v>
      </c>
      <c r="E69" s="139">
        <v>9.2899999999999996E-2</v>
      </c>
      <c r="F69" s="139">
        <v>9.4299999999999995E-2</v>
      </c>
      <c r="G69" s="139">
        <v>9.5700000000000007E-2</v>
      </c>
    </row>
    <row r="70" spans="1:7" x14ac:dyDescent="0.25">
      <c r="A70" s="141">
        <v>45748</v>
      </c>
      <c r="B70" s="138">
        <v>8.3699999999999997E-2</v>
      </c>
      <c r="C70" s="138">
        <v>8.5000000000000006E-2</v>
      </c>
      <c r="D70" s="138">
        <v>8.6300000000000002E-2</v>
      </c>
      <c r="E70" s="138">
        <v>8.7599999999999997E-2</v>
      </c>
      <c r="F70" s="138">
        <v>8.900000000000001E-2</v>
      </c>
      <c r="G70" s="138">
        <v>9.0299999999999991E-2</v>
      </c>
    </row>
    <row r="71" spans="1:7" s="140" customFormat="1" x14ac:dyDescent="0.25">
      <c r="A71" s="145">
        <v>45778</v>
      </c>
      <c r="B71" s="139">
        <v>8.4699999999999998E-2</v>
      </c>
      <c r="C71" s="139">
        <v>8.5999999999999993E-2</v>
      </c>
      <c r="D71" s="139">
        <v>8.7400000000000005E-2</v>
      </c>
      <c r="E71" s="139">
        <v>8.8699999999999987E-2</v>
      </c>
      <c r="F71" s="139">
        <v>9.01E-2</v>
      </c>
      <c r="G71" s="139">
        <v>9.1400000000000009E-2</v>
      </c>
    </row>
    <row r="72" spans="1:7" x14ac:dyDescent="0.25">
      <c r="A72" s="145">
        <v>45809</v>
      </c>
      <c r="B72" s="139">
        <v>8.4699999999999998E-2</v>
      </c>
      <c r="C72" s="139">
        <v>8.5999999999999993E-2</v>
      </c>
      <c r="D72" s="139">
        <v>8.7400000000000005E-2</v>
      </c>
      <c r="E72" s="139">
        <v>8.8699999999999987E-2</v>
      </c>
      <c r="F72" s="139">
        <v>9.01E-2</v>
      </c>
      <c r="G72" s="139">
        <v>9.1400000000000009E-2</v>
      </c>
    </row>
    <row r="73" spans="1:7" x14ac:dyDescent="0.25">
      <c r="A73" s="145">
        <v>45839</v>
      </c>
      <c r="B73" s="139">
        <v>8.4699999999999998E-2</v>
      </c>
      <c r="C73" s="139">
        <v>8.5999999999999993E-2</v>
      </c>
      <c r="D73" s="139">
        <v>8.7400000000000005E-2</v>
      </c>
      <c r="E73" s="139">
        <v>8.8699999999999987E-2</v>
      </c>
      <c r="F73" s="139">
        <v>9.01E-2</v>
      </c>
      <c r="G73" s="139">
        <v>9.1400000000000009E-2</v>
      </c>
    </row>
    <row r="74" spans="1:7" x14ac:dyDescent="0.25">
      <c r="A74" s="149">
        <v>45901</v>
      </c>
      <c r="B74" s="139">
        <v>8.4699999999999998E-2</v>
      </c>
      <c r="C74" s="139">
        <v>8.5999999999999993E-2</v>
      </c>
      <c r="D74" s="139">
        <v>8.7400000000000005E-2</v>
      </c>
      <c r="E74" s="139">
        <v>8.8699999999999987E-2</v>
      </c>
      <c r="F74" s="139">
        <v>9.01E-2</v>
      </c>
      <c r="G74" s="139">
        <v>9.1400000000000009E-2</v>
      </c>
    </row>
    <row r="75" spans="1:7" x14ac:dyDescent="0.25">
      <c r="A75" s="149">
        <v>45955</v>
      </c>
      <c r="B75" s="150">
        <v>8.4699999999999998E-2</v>
      </c>
      <c r="C75" s="150">
        <v>8.5999999999999993E-2</v>
      </c>
      <c r="D75" s="150">
        <v>8.7400000000000005E-2</v>
      </c>
      <c r="E75" s="150">
        <v>8.8700000000000001E-2</v>
      </c>
      <c r="F75" s="150">
        <v>9.01E-2</v>
      </c>
      <c r="G75" s="150">
        <v>9.1399999999999995E-2</v>
      </c>
    </row>
    <row r="76" spans="1:7" x14ac:dyDescent="0.25">
      <c r="A76" s="149"/>
      <c r="B76" s="150"/>
      <c r="C76" s="150"/>
      <c r="D76" s="150"/>
      <c r="E76" s="150"/>
      <c r="F76" s="150"/>
      <c r="G76" s="150"/>
    </row>
  </sheetData>
  <sheetProtection algorithmName="SHA-512" hashValue="hLVvuPUIfCjWkyhO5N2+lec8YI9X7xfizbFpvsCUdK2muNoiCcs1+s9nfO+pIPYhRM/lnCXz+qhND6bd1WGENQ==" saltValue="eDMN+Sspl2ANH4JExbFkIg=="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8"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2025-11-12T07:14:26Z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